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510" tabRatio="599" firstSheet="1" activeTab="9"/>
  </bookViews>
  <sheets>
    <sheet name="01.2023" sheetId="1" r:id="rId1"/>
    <sheet name="2.2023" sheetId="2" r:id="rId2"/>
    <sheet name="3.2023" sheetId="3" r:id="rId3"/>
    <sheet name="4.2023 " sheetId="4" r:id="rId4"/>
    <sheet name="5.2023  " sheetId="5" r:id="rId5"/>
    <sheet name="6.2023   " sheetId="6" r:id="rId6"/>
    <sheet name="07.2023" sheetId="7" r:id="rId7"/>
    <sheet name="08.2023 " sheetId="8" r:id="rId8"/>
    <sheet name="09.2023  " sheetId="9" r:id="rId9"/>
    <sheet name="10.2023" sheetId="10" r:id="rId10"/>
    <sheet name="11.2023" sheetId="11" r:id="rId11"/>
    <sheet name="12.202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fn.SUMIFS" hidden="1">#NAME?</definedName>
    <definedName name="_xlnm.Print_Area" localSheetId="6">'07.2023'!$A$1:$DF$50</definedName>
    <definedName name="_xlnm.Print_Area" localSheetId="7">'08.2023 '!$A$1:$DF$50</definedName>
    <definedName name="_xlnm.Print_Area" localSheetId="8">'09.2023  '!$A$1:$DF$50</definedName>
    <definedName name="_xlnm.Print_Area" localSheetId="9">'10.2023'!$A$1:$DF$50</definedName>
    <definedName name="_xlnm.Print_Area" localSheetId="10">'11.2023'!$A$1:$DF$50</definedName>
    <definedName name="_xlnm.Print_Area" localSheetId="11">'12.2023'!$A$1:$DD$50</definedName>
    <definedName name="_xlnm.Print_Area" localSheetId="5">'6.2023   '!$A$1:$DF$50</definedName>
  </definedNames>
  <calcPr fullCalcOnLoad="1"/>
</workbook>
</file>

<file path=xl/sharedStrings.xml><?xml version="1.0" encoding="utf-8"?>
<sst xmlns="http://schemas.openxmlformats.org/spreadsheetml/2006/main" count="1576" uniqueCount="261">
  <si>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</si>
  <si>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</si>
  <si>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</si>
  <si>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</si>
  <si>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</si>
  <si>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</si>
  <si>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</si>
  <si>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</si>
  <si>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</si>
  <si>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</si>
  <si>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</si>
  <si>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</si>
  <si>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</si>
  <si>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</si>
  <si>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</si>
  <si>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</si>
  <si>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</si>
  <si>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</si>
  <si>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</si>
  <si>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</si>
  <si>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</si>
  <si>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</si>
  <si>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</si>
  <si>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</si>
  <si>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Данные о причинах прекращения передачи электрической энергии и их расследовании</t>
  </si>
  <si>
    <t>месяц</t>
  </si>
  <si>
    <t>Номер прекращения передачи электрической энергии/Номер итоговой строки</t>
  </si>
  <si>
    <t>Вид объекта: КЛ, ВЛ, ПС, ТП, РП</t>
  </si>
  <si>
    <t>Время и дата начала прекращения передачи электрической энергии (часы, минуты, ГГГГ.ММ.ДД)</t>
  </si>
  <si>
    <t>Продолжительность прекращения передачи электрической энергии, час.</t>
  </si>
  <si>
    <t>в разделении уровней напряжения ЭПУ потребителя
электрической энергии</t>
  </si>
  <si>
    <t>СН2 (6 - 20 кВ)</t>
  </si>
  <si>
    <t>НН (0,22 - 1 кВ)</t>
  </si>
  <si>
    <t>1</t>
  </si>
  <si>
    <t>П</t>
  </si>
  <si>
    <t>В</t>
  </si>
  <si>
    <t>ИТОГО по всем прекращениям передачи электрической энергии за отчетный период:</t>
  </si>
  <si>
    <t>И</t>
  </si>
  <si>
    <t>х</t>
  </si>
  <si>
    <t>0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</si>
  <si>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</si>
  <si>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</si>
  <si>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</si>
  <si>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индикативных показателей надежности</t>
  </si>
  <si>
    <t>В1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</si>
  <si>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</si>
  <si>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</si>
  <si>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учет в показателях надежности,в т.ч. индикативных показателях надежности(0-нет,1-да)</t>
  </si>
  <si>
    <t>январь</t>
  </si>
  <si>
    <t xml:space="preserve">п.19.г) аб 9 О вводе в ремонт и выводе из ремонта электросетевых объектов с указанием сроков </t>
  </si>
  <si>
    <t>- по ограничениям, связанным с проведением  плановых ремонтных работ</t>
  </si>
  <si>
    <t>2</t>
  </si>
  <si>
    <t>3</t>
  </si>
  <si>
    <t>февраль</t>
  </si>
  <si>
    <t>КЛ</t>
  </si>
  <si>
    <t>10 (10.5)</t>
  </si>
  <si>
    <t>09,39 2023.02.02</t>
  </si>
  <si>
    <t>10,36 2023.02.02</t>
  </si>
  <si>
    <t>ООО"Викинг"</t>
  </si>
  <si>
    <t>3.4.9.1</t>
  </si>
  <si>
    <t>ТП</t>
  </si>
  <si>
    <t>КТПм-2061</t>
  </si>
  <si>
    <t>09,29 2023.02.01</t>
  </si>
  <si>
    <t>13,16 2023.02.01</t>
  </si>
  <si>
    <t>КТПм-2525</t>
  </si>
  <si>
    <t>13,46 2023.02.01</t>
  </si>
  <si>
    <t>14,28 2023.02.01</t>
  </si>
  <si>
    <t>ПС</t>
  </si>
  <si>
    <t>6 (6.3)</t>
  </si>
  <si>
    <t>09,55 2023.02.28</t>
  </si>
  <si>
    <t>10,40 2023.02.28</t>
  </si>
  <si>
    <t>ТП-3602</t>
  </si>
  <si>
    <t>ООО"Энергосеть"</t>
  </si>
  <si>
    <t>4</t>
  </si>
  <si>
    <t>МУП УльГЭС"</t>
  </si>
  <si>
    <t>3.4.9.1,3.4.14</t>
  </si>
  <si>
    <t>ТП-1803</t>
  </si>
  <si>
    <t>ПС Южная яч.109</t>
  </si>
  <si>
    <t>РП-137 яч 23- ТП-1803</t>
  </si>
  <si>
    <t>РП</t>
  </si>
  <si>
    <t>6</t>
  </si>
  <si>
    <t>7</t>
  </si>
  <si>
    <t>8</t>
  </si>
  <si>
    <t>9</t>
  </si>
  <si>
    <t>10</t>
  </si>
  <si>
    <t>11</t>
  </si>
  <si>
    <t>апрель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</si>
  <si>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</si>
  <si>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</si>
  <si>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</si>
  <si>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</si>
  <si>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</si>
  <si>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</si>
  <si>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</si>
  <si>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</si>
  <si>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</si>
  <si>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</si>
  <si>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</si>
  <si>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</si>
  <si>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</si>
  <si>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</si>
  <si>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</si>
  <si>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</si>
  <si>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ООО "Энергосеть" </t>
  </si>
  <si>
    <t>КТПм-1381</t>
  </si>
  <si>
    <t>КТПм-4288</t>
  </si>
  <si>
    <t>КТПм-3415</t>
  </si>
  <si>
    <t>КТПм-1138</t>
  </si>
  <si>
    <t>КТПм-2510</t>
  </si>
  <si>
    <t xml:space="preserve"> ТП -2686 1СШ</t>
  </si>
  <si>
    <t>КТПм-3411</t>
  </si>
  <si>
    <t>КТПм-1159</t>
  </si>
  <si>
    <t>КТПм-1599</t>
  </si>
  <si>
    <t>КТПм-3150</t>
  </si>
  <si>
    <t>КТПм-1382</t>
  </si>
  <si>
    <t>ТП-2938</t>
  </si>
  <si>
    <t>КТПм-1598</t>
  </si>
  <si>
    <t>КТПм-1281</t>
  </si>
  <si>
    <t>КТПм-1854</t>
  </si>
  <si>
    <t>10 (10.3)</t>
  </si>
  <si>
    <t>10(10.3)</t>
  </si>
  <si>
    <t>6(6.3)</t>
  </si>
  <si>
    <t>-</t>
  </si>
  <si>
    <t>бн</t>
  </si>
  <si>
    <t>май</t>
  </si>
  <si>
    <t>28</t>
  </si>
  <si>
    <t>29</t>
  </si>
  <si>
    <t>30</t>
  </si>
  <si>
    <t>КТПм-7215</t>
  </si>
  <si>
    <t>КТПм-7221</t>
  </si>
  <si>
    <t>КТПм-1169п</t>
  </si>
  <si>
    <t>ТП-5246</t>
  </si>
  <si>
    <t>4.12</t>
  </si>
  <si>
    <t>34</t>
  </si>
  <si>
    <t>35</t>
  </si>
  <si>
    <t>09,26 2023.06.06</t>
  </si>
  <si>
    <t>14,45 2023.06.06</t>
  </si>
  <si>
    <t>10,01 2023.06.20</t>
  </si>
  <si>
    <t>11,57 2023.06.20</t>
  </si>
  <si>
    <t>19,02 2023.06.20</t>
  </si>
  <si>
    <t>КТП-17/1;КТП-18/1</t>
  </si>
  <si>
    <t>КТП-5212 (2 СШ)</t>
  </si>
  <si>
    <t>3.4.8</t>
  </si>
  <si>
    <t>5</t>
  </si>
  <si>
    <t>31</t>
  </si>
  <si>
    <t>32</t>
  </si>
  <si>
    <t>33</t>
  </si>
  <si>
    <t>КТП-5212 (1 СШ)</t>
  </si>
  <si>
    <t>16,05 2023.06.04</t>
  </si>
  <si>
    <t>19,02 2023.06.04</t>
  </si>
  <si>
    <t>10,10 2023.06.05</t>
  </si>
  <si>
    <t>15,25 2023.06.05</t>
  </si>
  <si>
    <t>июнь</t>
  </si>
  <si>
    <t xml:space="preserve"> №31 от  04.06.2023</t>
  </si>
  <si>
    <t>№35  от 20.06.2023</t>
  </si>
  <si>
    <t>3.4.13.3</t>
  </si>
  <si>
    <t>2 СШ : РП-3/1; ТП-15/1;ТП-17/1;ТП-18/1; ТП-19/1;ТП-20/1</t>
  </si>
  <si>
    <t>10,21 2023.06.26</t>
  </si>
  <si>
    <t>11,04 2023.06.26</t>
  </si>
  <si>
    <t>КТП-5303 2 СШ; КТП-5304</t>
  </si>
  <si>
    <t>№36  от 26.06.2023</t>
  </si>
  <si>
    <t>ж.д. ул.Юго-Западная 14,16; котельная</t>
  </si>
  <si>
    <t>ж.д. ул.Гене.Тюленева 48,50,52</t>
  </si>
  <si>
    <t>РП,ТП</t>
  </si>
  <si>
    <t>3.4.8.1</t>
  </si>
  <si>
    <t>4.14</t>
  </si>
  <si>
    <r>
      <rPr>
        <u val="single"/>
        <sz val="10"/>
        <rFont val="Times New Roman"/>
        <family val="1"/>
      </rPr>
      <t>Школа</t>
    </r>
    <r>
      <rPr>
        <sz val="10"/>
        <rFont val="Times New Roman"/>
        <family val="1"/>
      </rPr>
      <t>; ж.д.Юго-Западная 4,6,8; ж.д  ул.Камышинская 66,68,70,72,74;ж.д. ул.Б Знаний,2;ж.д. ул.Юго-Западная 7,9,11,13,19,21,23</t>
    </r>
  </si>
  <si>
    <t>квч</t>
  </si>
  <si>
    <t>кВт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</si>
  <si>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</t>
  </si>
  <si>
    <r>
      <t xml:space="preserve">Диспетчерское наименование объекта электросетевого хозяйства сетевой организации, </t>
    </r>
    <r>
      <rPr>
        <sz val="12"/>
        <rFont val="Times New Roman"/>
        <family val="1"/>
      </rPr>
      <t>в результате отключения которой произошло прекращение передачи электроэнергии потребителям услуг</t>
    </r>
  </si>
  <si>
    <r>
      <t xml:space="preserve">Перечень объектов электросетевого хозяйства, </t>
    </r>
    <r>
      <rPr>
        <sz val="12"/>
        <rFont val="Times New Roman"/>
        <family val="1"/>
      </rPr>
      <t xml:space="preserve">отключение которых привело к прекращению передачи электрической энергии потребителям услуг </t>
    </r>
    <r>
      <rPr>
        <sz val="9"/>
        <rFont val="Times New Roman"/>
        <family val="1"/>
      </rPr>
      <t>(ПС, ТП, РП, ВЛ, КЛ)</t>
    </r>
  </si>
  <si>
    <t>КТП -15/1;КТП-17/1;КТП-18/1</t>
  </si>
  <si>
    <t>ж.д. ул.Юго-Западная 14,16; котельная;ж.д.ул. Камышинская 72,74 ; ж.д. ул.Б Знаний,2</t>
  </si>
  <si>
    <t>36</t>
  </si>
  <si>
    <t>37</t>
  </si>
  <si>
    <t>38</t>
  </si>
  <si>
    <t>39</t>
  </si>
  <si>
    <t>июль</t>
  </si>
  <si>
    <t>РП-3/1 2СШ, ТП-15/1 2СШ,  ТП-17/1 2СШ, ТП-18/1 2СШ, ТП-20/1 2СШ</t>
  </si>
  <si>
    <t>ТП-2584,2000, 2567, 2594, 2542</t>
  </si>
  <si>
    <t>КЛ ,Л 4,РП-220 яч.2-ТП-2965 яч.4</t>
  </si>
  <si>
    <t>ТП-3944 яч.3</t>
  </si>
  <si>
    <t xml:space="preserve"> ТП-3927 яч.1</t>
  </si>
  <si>
    <t>ТП-2965 яч.4</t>
  </si>
  <si>
    <t>КЛ,Л-7, РП-201 яч.7 до РП-3/1 яч.8</t>
  </si>
  <si>
    <t>40-44</t>
  </si>
  <si>
    <t>ИП Оганисян,ул Ленина ,116, Адм .здание</t>
  </si>
  <si>
    <t>ж.д.Камышинская 66,68; школа ;ж.д.Юго-Западная 4,6,8,70;ж.д.Камышинская  72,74,ж.д.Б.Знаний,2; ж.д. ул Юго -западная 16; ж.д.Юго-Западная 14; ж.д.Юго-Западная 7,9,11,21</t>
  </si>
  <si>
    <t>август</t>
  </si>
  <si>
    <t>45</t>
  </si>
  <si>
    <t xml:space="preserve">ТП 6(6,3) ТП 2965 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</si>
  <si>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</si>
  <si>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</si>
  <si>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</si>
  <si>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</si>
  <si>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</si>
  <si>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</si>
  <si>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</si>
  <si>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</si>
  <si>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</si>
  <si>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</si>
  <si>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ТП-3927</t>
  </si>
  <si>
    <t>КЛ ,Л -3,ТП-2965 яч.3 на РП-220 яч.9</t>
  </si>
  <si>
    <t xml:space="preserve"> КЛ №2,Л-8,РП-201 яч.7 до РП-3 яч.8,2 СШ</t>
  </si>
  <si>
    <t>56</t>
  </si>
  <si>
    <t xml:space="preserve"> КТП-2584</t>
  </si>
  <si>
    <t>КТП-2000</t>
  </si>
  <si>
    <t xml:space="preserve"> КТПМ 4286</t>
  </si>
  <si>
    <t>КТПМ -20Ж-30</t>
  </si>
  <si>
    <t>КЛ,Л-6, РП-201 яч.10-КТП-21/1 яч.6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</si>
  <si>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</si>
  <si>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</si>
  <si>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</si>
  <si>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</si>
  <si>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</si>
  <si>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</si>
  <si>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</si>
  <si>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</si>
  <si>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</si>
  <si>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КТП -2594</t>
  </si>
  <si>
    <t>КТП-2542</t>
  </si>
  <si>
    <t xml:space="preserve"> КТП -2567</t>
  </si>
  <si>
    <t>ТП 10 (10.5) кВ 2594</t>
  </si>
  <si>
    <t>сентябрь</t>
  </si>
  <si>
    <t>октябрь</t>
  </si>
  <si>
    <t>66</t>
  </si>
  <si>
    <t>67</t>
  </si>
  <si>
    <t>КЛ 0.38 кВ КЛ ,Л 9 ,ж/дом, Ульяновская обл, Ульяновск г, Отрадная ул, дом №79, корпус 2, 5 эт., 4 п., 80 кв</t>
  </si>
  <si>
    <t>68</t>
  </si>
  <si>
    <t>69</t>
  </si>
  <si>
    <t>70</t>
  </si>
  <si>
    <t>ТП 10 (10.5) кВ 3939 1 СШ(Все ЛЭП ТП);ТП 10 (10.5) кВ 3939А 1 СШ(Все ЛЭП ТП)</t>
  </si>
  <si>
    <t>ТП 6 (6.3) кВ ТП-21/1 2СШ</t>
  </si>
  <si>
    <t>2594, 2584, 2000, 2567, 2542 1,2 СШ</t>
  </si>
  <si>
    <t>ПС 110 кВ НГ-1,1 СШ</t>
  </si>
  <si>
    <t>5246, 5199, 5034, 5190, 5218, 5212, 5217, 5303, 5304, 5301, 5302</t>
  </si>
  <si>
    <t>ТП :5246, 5199, 5034, 5190, 5218, 5212, 5217, 5303, 5304, 5301, 5302 (1 СШ)</t>
  </si>
  <si>
    <t>КТП:3939 1 СШ; 3939А 1 СШ</t>
  </si>
  <si>
    <t xml:space="preserve">ТП:2594, 2584, 2000, 2567, 2542 </t>
  </si>
  <si>
    <t>ПС 110 кВ НГ-2, ,1 СШ</t>
  </si>
  <si>
    <t>ж.д.Врача Сурова 26,30,ж.д.Карбышева 27,ж.д. пр Ульяновский ,28, офисы пр.Ульяновский,28;  ИП Мелетлян (торговый центр); ж.д.Карбышева,53,ж.д.Карбышева 44,ООО"Бетонный Альянс" (кафе,магазин); ЛНС,КНС ж.д.Зеленая 6,8,12; ж.д Г.Уткиной 7,11, ж.д.Зеленая 14 Б,В,Г; ж.д. по ул.Ген.Тюленева 50 эщ.1,3,ж.д.по ул.Ген Тюленева 52,ж.д.по ул.Ген.Тюленева,48; парк "Прибрежный",кафе "Пикник"; ж.д.по ул.Карбышева 40,42,49; ул.Ген Тюленева 46(магазин "Пятерочка"), ж.д.  ул.Ген. Тюленева ,38,42,44.</t>
  </si>
  <si>
    <t>Станция техобслуживания, пр Туполева 21;Магазин товаров первой необходимости пр.Авиастроителей 50;здание по переработке молочной продукции,БС"Мегафон"БС"МТС"; ж.д. по ул Зеленая Д,Е,Ж,И,Л; Строительство объекта базы отдыха и туризма</t>
  </si>
  <si>
    <t>ООО  СЗ "Премьера УКСМ"</t>
  </si>
  <si>
    <t>ж.д.Кирова 6,ж.д.Кирова 6 к.1,ж.д.Кирова 6,к2</t>
  </si>
  <si>
    <t>ж/дом, Ульяновская , Отрадная ул, дом №79, корпус 2</t>
  </si>
  <si>
    <t>КЛ, Л-6 РП-201 яч.10-КТП-21/1 яч.6</t>
  </si>
  <si>
    <t>КЛ, Л-9    от ТП -2533</t>
  </si>
  <si>
    <t>КТП -21/1, 1 СШ</t>
  </si>
  <si>
    <t>ноябрь</t>
  </si>
  <si>
    <t>71</t>
  </si>
  <si>
    <t>72</t>
  </si>
  <si>
    <t>ж.д. по ул.Карбышева 40,42,44,49,53.</t>
  </si>
  <si>
    <t xml:space="preserve"> КТП 1267, 2СШ</t>
  </si>
  <si>
    <t xml:space="preserve"> КТП - 5212 1СШ, 5218 1СШ(Все ЛЭП ТП)</t>
  </si>
  <si>
    <t>73</t>
  </si>
  <si>
    <t>74</t>
  </si>
  <si>
    <t>75</t>
  </si>
  <si>
    <t>ж.д. Промышленная ,93,95,97,99.;магазин "Пятерочка"</t>
  </si>
  <si>
    <t>ж.д.Островского,56,58,60; ж.д.ул Красноармейская,93: .д.ул.Федерации,76 ; СОК "Форма"</t>
  </si>
  <si>
    <t>декабрь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</si>
</sst>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[Red]\-\ #,##0.00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h:mm\ yyyy/mm/dd"/>
    <numFmt numFmtId="182" formatCode="[h]:mm"/>
    <numFmt numFmtId="183" formatCode="[$-FC19]d\ mmmm\ yyyy\ &quot;г.&quot;"/>
    <numFmt numFmtId="184" formatCode="0.000"/>
    <numFmt numFmtId="185" formatCode="0.0"/>
    <numFmt numFmtId="186" formatCode="0.0000"/>
    <numFmt numFmtId="187" formatCode="0.00000000"/>
    <numFmt numFmtId="188" formatCode="0.0000000"/>
    <numFmt numFmtId="189" formatCode="0.000000"/>
    <numFmt numFmtId="190" formatCode="0.00000"/>
  </numFmts>
  <fonts count="69">
    <font>
      <sz val="11"/>
      <name val="Arial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9"/>
      <name val="Times New Roman"/>
      <family val="1"/>
    </font>
    <font>
      <sz val="11"/>
      <name val="Calibri"/>
      <family val="2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Arial"/>
      <family val="2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0"/>
      <name val="Arial"/>
      <family val="2"/>
    </font>
    <font>
      <sz val="11"/>
      <color rgb="FF0000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textRotation="90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86" fontId="9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1" fillId="0" borderId="10" xfId="0" applyFont="1" applyFill="1" applyBorder="1" applyAlignment="1">
      <alignment horizontal="center" vertical="center"/>
    </xf>
    <xf numFmtId="186" fontId="62" fillId="0" borderId="10" xfId="0" applyNumberFormat="1" applyFont="1" applyFill="1" applyBorder="1" applyAlignment="1">
      <alignment horizontal="center"/>
    </xf>
    <xf numFmtId="2" fontId="62" fillId="0" borderId="16" xfId="0" applyNumberFormat="1" applyFont="1" applyFill="1" applyBorder="1" applyAlignment="1">
      <alignment horizontal="center"/>
    </xf>
    <xf numFmtId="0" fontId="61" fillId="0" borderId="10" xfId="0" applyNumberFormat="1" applyFont="1" applyFill="1" applyBorder="1" applyAlignment="1">
      <alignment horizontal="center"/>
    </xf>
    <xf numFmtId="0" fontId="62" fillId="0" borderId="11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62" fillId="0" borderId="11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 applyProtection="1">
      <alignment horizontal="center" vertical="top" wrapText="1"/>
      <protection/>
    </xf>
    <xf numFmtId="2" fontId="6" fillId="0" borderId="0" xfId="0" applyNumberFormat="1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 applyProtection="1">
      <alignment horizontal="center" vertical="center" wrapText="1"/>
      <protection/>
    </xf>
    <xf numFmtId="2" fontId="62" fillId="0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0" fontId="62" fillId="0" borderId="11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64" fillId="0" borderId="18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center"/>
    </xf>
    <xf numFmtId="2" fontId="65" fillId="0" borderId="0" xfId="0" applyNumberFormat="1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0" fontId="8" fillId="35" borderId="11" xfId="0" applyNumberFormat="1" applyFont="1" applyFill="1" applyBorder="1" applyAlignment="1">
      <alignment horizontal="center"/>
    </xf>
    <xf numFmtId="0" fontId="9" fillId="35" borderId="11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vertical="center" wrapText="1"/>
    </xf>
    <xf numFmtId="2" fontId="3" fillId="35" borderId="0" xfId="0" applyNumberFormat="1" applyFont="1" applyFill="1" applyBorder="1" applyAlignment="1">
      <alignment horizontal="left"/>
    </xf>
    <xf numFmtId="2" fontId="15" fillId="0" borderId="19" xfId="0" applyNumberFormat="1" applyFont="1" applyFill="1" applyBorder="1" applyAlignment="1">
      <alignment horizontal="left" vertical="center" wrapText="1"/>
    </xf>
    <xf numFmtId="1" fontId="15" fillId="0" borderId="19" xfId="0" applyNumberFormat="1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top"/>
    </xf>
    <xf numFmtId="181" fontId="9" fillId="0" borderId="23" xfId="0" applyNumberFormat="1" applyFont="1" applyFill="1" applyBorder="1" applyAlignment="1">
      <alignment horizontal="center" vertical="top"/>
    </xf>
    <xf numFmtId="181" fontId="9" fillId="0" borderId="16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 wrapText="1"/>
    </xf>
    <xf numFmtId="181" fontId="9" fillId="0" borderId="23" xfId="0" applyNumberFormat="1" applyFont="1" applyFill="1" applyBorder="1" applyAlignment="1">
      <alignment horizontal="center" vertical="top" wrapText="1"/>
    </xf>
    <xf numFmtId="181" fontId="9" fillId="0" borderId="16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68" fillId="0" borderId="11" xfId="0" applyNumberFormat="1" applyFont="1" applyFill="1" applyBorder="1" applyAlignment="1">
      <alignment horizontal="center" vertical="center"/>
    </xf>
    <xf numFmtId="1" fontId="68" fillId="0" borderId="23" xfId="0" applyNumberFormat="1" applyFont="1" applyFill="1" applyBorder="1" applyAlignment="1">
      <alignment horizontal="center" vertical="center"/>
    </xf>
    <xf numFmtId="1" fontId="68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8" fillId="0" borderId="11" xfId="0" applyNumberFormat="1" applyFont="1" applyFill="1" applyBorder="1" applyAlignment="1">
      <alignment horizontal="center" vertical="center"/>
    </xf>
    <xf numFmtId="0" fontId="68" fillId="0" borderId="23" xfId="0" applyNumberFormat="1" applyFont="1" applyFill="1" applyBorder="1" applyAlignment="1">
      <alignment horizontal="center" vertical="center"/>
    </xf>
    <xf numFmtId="0" fontId="68" fillId="0" borderId="16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top"/>
    </xf>
    <xf numFmtId="181" fontId="8" fillId="0" borderId="23" xfId="0" applyNumberFormat="1" applyFont="1" applyFill="1" applyBorder="1" applyAlignment="1">
      <alignment horizontal="center" vertical="top"/>
    </xf>
    <xf numFmtId="181" fontId="8" fillId="0" borderId="16" xfId="0" applyNumberFormat="1" applyFont="1" applyFill="1" applyBorder="1" applyAlignment="1">
      <alignment horizontal="center" vertical="top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23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4" borderId="23" xfId="0" applyNumberFormat="1" applyFont="1" applyFill="1" applyBorder="1" applyAlignment="1">
      <alignment horizontal="left" vertical="center" wrapText="1"/>
    </xf>
    <xf numFmtId="49" fontId="8" fillId="34" borderId="16" xfId="0" applyNumberFormat="1" applyFont="1" applyFill="1" applyBorder="1" applyAlignment="1">
      <alignment horizontal="left" vertical="center" wrapText="1"/>
    </xf>
    <xf numFmtId="0" fontId="8" fillId="34" borderId="11" xfId="0" applyNumberFormat="1" applyFont="1" applyFill="1" applyBorder="1" applyAlignment="1">
      <alignment horizontal="center"/>
    </xf>
    <xf numFmtId="0" fontId="8" fillId="34" borderId="23" xfId="0" applyNumberFormat="1" applyFont="1" applyFill="1" applyBorder="1" applyAlignment="1">
      <alignment horizontal="center"/>
    </xf>
    <xf numFmtId="0" fontId="8" fillId="34" borderId="16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"/>
    </xf>
    <xf numFmtId="0" fontId="9" fillId="34" borderId="23" xfId="0" applyNumberFormat="1" applyFont="1" applyFill="1" applyBorder="1" applyAlignment="1">
      <alignment horizontal="center"/>
    </xf>
    <xf numFmtId="0" fontId="9" fillId="34" borderId="16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6" xfId="0" applyNumberFormat="1" applyFont="1" applyFill="1" applyBorder="1" applyAlignment="1">
      <alignment horizontal="center"/>
    </xf>
    <xf numFmtId="49" fontId="62" fillId="0" borderId="11" xfId="0" applyNumberFormat="1" applyFont="1" applyFill="1" applyBorder="1" applyAlignment="1">
      <alignment horizontal="left" vertical="center" wrapText="1"/>
    </xf>
    <xf numFmtId="49" fontId="62" fillId="0" borderId="23" xfId="0" applyNumberFormat="1" applyFont="1" applyFill="1" applyBorder="1" applyAlignment="1">
      <alignment horizontal="left" vertical="center" wrapText="1"/>
    </xf>
    <xf numFmtId="49" fontId="62" fillId="0" borderId="16" xfId="0" applyNumberFormat="1" applyFont="1" applyFill="1" applyBorder="1" applyAlignment="1">
      <alignment horizontal="left" vertical="center" wrapText="1"/>
    </xf>
    <xf numFmtId="0" fontId="62" fillId="0" borderId="11" xfId="0" applyNumberFormat="1" applyFont="1" applyFill="1" applyBorder="1" applyAlignment="1">
      <alignment horizontal="center"/>
    </xf>
    <xf numFmtId="0" fontId="62" fillId="0" borderId="23" xfId="0" applyNumberFormat="1" applyFont="1" applyFill="1" applyBorder="1" applyAlignment="1">
      <alignment horizontal="center"/>
    </xf>
    <xf numFmtId="0" fontId="62" fillId="0" borderId="16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49" fontId="62" fillId="0" borderId="11" xfId="0" applyNumberFormat="1" applyFont="1" applyFill="1" applyBorder="1" applyAlignment="1">
      <alignment horizontal="center"/>
    </xf>
    <xf numFmtId="49" fontId="62" fillId="0" borderId="23" xfId="0" applyNumberFormat="1" applyFont="1" applyFill="1" applyBorder="1" applyAlignment="1">
      <alignment horizontal="center"/>
    </xf>
    <xf numFmtId="49" fontId="62" fillId="0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>
      <alignment horizontal="center" vertical="top"/>
    </xf>
    <xf numFmtId="181" fontId="6" fillId="0" borderId="23" xfId="0" applyNumberFormat="1" applyFont="1" applyFill="1" applyBorder="1" applyAlignment="1">
      <alignment horizontal="center" vertical="top"/>
    </xf>
    <xf numFmtId="181" fontId="6" fillId="0" borderId="16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top" wrapText="1"/>
      <protection/>
    </xf>
    <xf numFmtId="0" fontId="6" fillId="0" borderId="32" xfId="0" applyFont="1" applyFill="1" applyBorder="1" applyAlignment="1" applyProtection="1">
      <alignment horizontal="center" vertical="top" wrapText="1"/>
      <protection/>
    </xf>
    <xf numFmtId="0" fontId="6" fillId="0" borderId="33" xfId="0" applyFont="1" applyFill="1" applyBorder="1" applyAlignment="1" applyProtection="1">
      <alignment horizontal="center" vertical="top" wrapText="1"/>
      <protection/>
    </xf>
    <xf numFmtId="0" fontId="6" fillId="0" borderId="34" xfId="0" applyFont="1" applyFill="1" applyBorder="1" applyAlignment="1" applyProtection="1">
      <alignment horizontal="center" vertical="top" wrapText="1"/>
      <protection/>
    </xf>
    <xf numFmtId="0" fontId="6" fillId="0" borderId="35" xfId="0" applyFont="1" applyFill="1" applyBorder="1" applyAlignment="1" applyProtection="1">
      <alignment horizontal="center" vertical="top" wrapText="1"/>
      <protection/>
    </xf>
    <xf numFmtId="0" fontId="6" fillId="0" borderId="36" xfId="0" applyFont="1" applyFill="1" applyBorder="1" applyAlignment="1" applyProtection="1">
      <alignment horizontal="center" vertical="top" wrapText="1"/>
      <protection/>
    </xf>
    <xf numFmtId="181" fontId="6" fillId="0" borderId="11" xfId="0" applyNumberFormat="1" applyFont="1" applyFill="1" applyBorder="1" applyAlignment="1">
      <alignment horizontal="center" vertical="top" wrapText="1"/>
    </xf>
    <xf numFmtId="181" fontId="6" fillId="0" borderId="23" xfId="0" applyNumberFormat="1" applyFont="1" applyFill="1" applyBorder="1" applyAlignment="1">
      <alignment horizontal="center" vertical="top" wrapText="1"/>
    </xf>
    <xf numFmtId="181" fontId="6" fillId="0" borderId="16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181" fontId="9" fillId="0" borderId="37" xfId="0" applyNumberFormat="1" applyFont="1" applyFill="1" applyBorder="1" applyAlignment="1">
      <alignment horizontal="center" vertical="top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181" fontId="6" fillId="0" borderId="37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1" fontId="3" fillId="0" borderId="37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24" xfId="0" applyFont="1" applyFill="1" applyBorder="1" applyAlignment="1">
      <alignment vertical="center" textRotation="90" wrapText="1"/>
    </xf>
    <xf numFmtId="0" fontId="6" fillId="0" borderId="12" xfId="0" applyFont="1" applyFill="1" applyBorder="1" applyAlignment="1">
      <alignment vertical="center" textRotation="90" wrapText="1"/>
    </xf>
    <xf numFmtId="0" fontId="6" fillId="0" borderId="25" xfId="0" applyFont="1" applyFill="1" applyBorder="1" applyAlignment="1">
      <alignment vertical="center" textRotation="90" wrapText="1"/>
    </xf>
    <xf numFmtId="0" fontId="6" fillId="0" borderId="15" xfId="0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vertical="center" textRotation="90" wrapText="1"/>
    </xf>
    <xf numFmtId="0" fontId="6" fillId="0" borderId="26" xfId="0" applyFont="1" applyFill="1" applyBorder="1" applyAlignment="1">
      <alignment vertical="center" textRotation="90" wrapText="1"/>
    </xf>
    <xf numFmtId="0" fontId="6" fillId="0" borderId="14" xfId="0" applyFont="1" applyFill="1" applyBorder="1" applyAlignment="1">
      <alignment vertical="center" textRotation="90" wrapText="1"/>
    </xf>
    <xf numFmtId="0" fontId="6" fillId="0" borderId="13" xfId="0" applyFont="1" applyFill="1" applyBorder="1" applyAlignment="1">
      <alignment vertical="center" textRotation="90" wrapText="1"/>
    </xf>
    <xf numFmtId="0" fontId="6" fillId="0" borderId="27" xfId="0" applyFont="1" applyFill="1" applyBorder="1" applyAlignment="1">
      <alignment vertical="center" textRotation="90" wrapText="1"/>
    </xf>
    <xf numFmtId="0" fontId="6" fillId="0" borderId="20" xfId="0" applyFont="1" applyFill="1" applyBorder="1" applyAlignment="1">
      <alignment vertical="center" textRotation="90" wrapText="1"/>
    </xf>
    <xf numFmtId="0" fontId="6" fillId="0" borderId="21" xfId="0" applyFont="1" applyFill="1" applyBorder="1" applyAlignment="1">
      <alignment vertical="center" textRotation="90" wrapText="1"/>
    </xf>
    <xf numFmtId="0" fontId="6" fillId="0" borderId="22" xfId="0" applyFont="1" applyFill="1" applyBorder="1" applyAlignment="1">
      <alignment vertical="center" textRotation="90" wrapText="1"/>
    </xf>
    <xf numFmtId="0" fontId="6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81" fontId="3" fillId="0" borderId="37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 wrapText="1"/>
    </xf>
    <xf numFmtId="2" fontId="6" fillId="0" borderId="23" xfId="0" applyNumberFormat="1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23" xfId="0" applyNumberFormat="1" applyFont="1" applyFill="1" applyBorder="1" applyAlignment="1">
      <alignment vertical="center" wrapText="1"/>
    </xf>
    <xf numFmtId="0" fontId="13" fillId="0" borderId="16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9" fillId="0" borderId="23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67" fillId="0" borderId="20" xfId="0" applyFont="1" applyFill="1" applyBorder="1" applyAlignment="1">
      <alignment horizontal="center" vertical="center" textRotation="90"/>
    </xf>
    <xf numFmtId="0" fontId="67" fillId="0" borderId="21" xfId="0" applyFont="1" applyFill="1" applyBorder="1" applyAlignment="1">
      <alignment horizontal="center" vertical="center" textRotation="90"/>
    </xf>
    <xf numFmtId="0" fontId="67" fillId="0" borderId="22" xfId="0" applyFont="1" applyFill="1" applyBorder="1" applyAlignment="1">
      <alignment horizontal="center" vertical="center" textRotation="9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2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(11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54;&#1073;&#1097;&#1072;&#1103;\&#1055;&#1077;&#1088;&#1077;&#1087;&#1080;&#1089;&#1082;&#1072;\&#1069;&#1085;&#1077;&#1088;&#1075;&#1086;&#1089;&#1077;&#1090;&#1100;\&#1054;&#1041;&#1065;&#1048;&#1045;%20&#1054;&#1058;&#1063;&#1045;&#1058;&#1067;%202023%20&#1075;.%20&#1053;&#1077;%20&#1091;&#1076;&#1072;&#1083;&#1103;&#1090;&#1100;\8.1.%20&#1054;&#1090;&#1095;&#1077;&#1090;&#1099;%20&#1052;&#1080;&#1085;&#1101;&#1085;&#1077;&#1088;&#1075;&#1086;%20&#1089;&#1072;&#1081;&#1090;%20&#1077;&#1078;&#1077;&#1084;&#1077;&#1089;&#1103;&#1095;&#1085;&#1086;\2023\&#1085;&#1086;&#1103;&#1073;&#1088;&#1100;%202023\&#1050;&#1086;&#1088;&#1088;&#1077;&#1082;&#1090;&#1080;&#1088;&#1091;&#1102;&#1097;&#1080;&#1077;%20&#1074;&#1077;&#1076;&#1086;&#1084;&#1086;&#1089;&#1090;&#1080;%208.1%20(1256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(17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54;&#1073;&#1097;&#1072;&#1103;\&#1055;&#1077;&#1088;&#1077;&#1087;&#1080;&#1089;&#1082;&#1072;\&#1069;&#1085;&#1077;&#1088;&#1075;&#1086;&#1089;&#1077;&#1090;&#1100;\8.1\2023\&#1084;&#1072;&#1088;&#1090;%202023\&#1050;&#1086;&#1088;&#1088;&#1077;&#1082;&#1090;&#1080;&#1088;&#1091;&#1102;&#1097;&#1080;&#1077;%20&#1074;&#1077;&#1076;&#1086;&#1084;&#1086;&#1089;&#1090;&#1080;%208.1%20(1256)%20(1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54;&#1073;&#1097;&#1072;&#1103;\&#1055;&#1077;&#1088;&#1077;&#1087;&#1080;&#1089;&#1082;&#1072;\&#1069;&#1085;&#1077;&#1088;&#1075;&#1086;&#1089;&#1077;&#1090;&#1100;\8.1\2023\&#1072;&#1087;&#1088;&#1077;&#1083;&#1100;%202023\&#1050;&#1086;&#1087;&#1080;&#1103;%20&#1050;&#1086;&#1088;&#1088;&#1077;&#1082;&#1090;&#1080;&#1088;&#1091;&#1102;&#1097;&#1080;&#1077;%20&#1074;&#1077;&#1076;&#1086;&#1084;&#1086;&#1089;&#1090;&#1080;%208(&#1040;&#1074;&#1090;&#1086;&#1084;&#1072;&#1090;&#1080;&#1095;&#1077;&#1089;&#1082;&#1080;&#1042;&#1086;&#1089;&#1089;&#1090;&#1072;&#1085;&#1086;&#1074;&#1083;&#1077;&#1085;&#1086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54;&#1073;&#1097;&#1072;&#1103;\&#1055;&#1077;&#1088;&#1077;&#1087;&#1080;&#1089;&#1082;&#1072;\&#1069;&#1085;&#1077;&#1088;&#1075;&#1086;&#1089;&#1077;&#1090;&#1100;\8.1\2023\&#1084;&#1072;&#1081;%202023\&#1050;&#1086;&#1088;&#1088;&#1077;&#1082;&#1090;&#1080;&#1088;&#1091;&#1102;&#1097;&#1080;&#1077;%20&#1074;&#1077;&#1076;&#1086;&#1084;&#1086;&#1089;&#1090;&#1080;%208.1%20(1256)%20(15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54;&#1073;&#1097;&#1072;&#1103;\&#1055;&#1077;&#1088;&#1077;&#1087;&#1080;&#1089;&#1082;&#1072;\&#1069;&#1085;&#1077;&#1088;&#1075;&#1086;&#1089;&#1077;&#1090;&#1100;\8.1\2023\&#1048;&#1102;&#1085;&#1100;%202023\&#1050;&#1086;&#1088;&#1088;&#1077;&#1082;&#1090;&#1080;&#1088;&#1091;&#1102;&#1097;&#1080;&#1077;%20&#1074;&#1077;&#1076;&#1086;&#1084;&#1086;&#1089;&#1090;&#1080;%208.1%20(1256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2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(1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(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(2)"/>
      <sheetName val="Лист2"/>
    </sheetNames>
    <sheetDataSet>
      <sheetData sheetId="0">
        <row r="11">
          <cell r="B11" t="str">
            <v>ООО "Энергосеть" сетевой район №1</v>
          </cell>
          <cell r="C11" t="str">
            <v>КЛ</v>
          </cell>
          <cell r="D11" t="str">
            <v> РП-3/1 1СШ; ТП-15/1 1СШ;ТП-17/1 1СШ;  ТП-18/1 1СШ; ТП-20/1 1СШ</v>
          </cell>
          <cell r="E11" t="str">
            <v>6 (6.3)</v>
          </cell>
          <cell r="F11" t="str">
            <v>10,30 2023.03.13</v>
          </cell>
          <cell r="G11" t="str">
            <v>12,12 2023.03.13</v>
          </cell>
          <cell r="J11" t="str">
            <v>КЛ,  ПС 110кВ "Свияга" ЗРУ-6кВ яч.434 до РП-201  яч.1</v>
          </cell>
          <cell r="O11">
            <v>62</v>
          </cell>
          <cell r="P11">
            <v>14</v>
          </cell>
          <cell r="Y11" t="str">
            <v>3.4.12.5</v>
          </cell>
          <cell r="Z11" t="str">
            <v>4.12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F11" t="str">
            <v>21,58 2023.11.27</v>
          </cell>
          <cell r="G11" t="str">
            <v>23,04 2023.11.27</v>
          </cell>
          <cell r="I11">
            <v>1.1</v>
          </cell>
          <cell r="L11" t="str">
            <v>ж.д.ул Воробьева,77 </v>
          </cell>
          <cell r="O11">
            <v>4</v>
          </cell>
          <cell r="Y11" t="str">
            <v>3.4.9.1</v>
          </cell>
          <cell r="Z11" t="str">
            <v>4.21</v>
          </cell>
        </row>
        <row r="12">
          <cell r="F12" t="str">
            <v>16,21 2023.11.30</v>
          </cell>
          <cell r="G12" t="str">
            <v>16,40 2023.11.30</v>
          </cell>
          <cell r="I12">
            <v>0.32</v>
          </cell>
          <cell r="O12">
            <v>32</v>
          </cell>
          <cell r="P12">
            <v>23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D11" t="str">
            <v>КЛ, Л-4, РП-220 яч.2 - ТП-2965 яч.4</v>
          </cell>
          <cell r="E11" t="str">
            <v>6 (6.3)</v>
          </cell>
          <cell r="F11" t="str">
            <v>13,33 2023.12.08</v>
          </cell>
          <cell r="G11" t="str">
            <v>14,27 2023.12.08</v>
          </cell>
          <cell r="I11">
            <v>0.9</v>
          </cell>
          <cell r="J11" t="str">
            <v>ТП 6 (6.3) кВ 2965 2СШ(Все ЛЭП ТП)</v>
          </cell>
          <cell r="O11">
            <v>5</v>
          </cell>
          <cell r="T11">
            <v>5</v>
          </cell>
          <cell r="Y11" t="str">
            <v>3.4.8.5</v>
          </cell>
          <cell r="Z11" t="str">
            <v>4.12</v>
          </cell>
        </row>
        <row r="12">
          <cell r="D12" t="str">
            <v>КЛ-10 кВ ,ТП-1902 яч.4 2СШ на ТП-1647 яч.8</v>
          </cell>
          <cell r="E12" t="str">
            <v>10 (10.5)</v>
          </cell>
          <cell r="F12" t="str">
            <v>08,36 2023.12.20</v>
          </cell>
          <cell r="G12" t="str">
            <v>09,32 2023.12.20</v>
          </cell>
          <cell r="I12">
            <v>0.93</v>
          </cell>
          <cell r="J12" t="str">
            <v>ТП 10 (10.5) кВ ТП-1902 2СШ(Все ЛЭП ТП)</v>
          </cell>
          <cell r="P12">
            <v>22</v>
          </cell>
        </row>
        <row r="13">
          <cell r="D13" t="str">
            <v>6339п</v>
          </cell>
          <cell r="F13" t="str">
            <v>09,27 2023.12.25</v>
          </cell>
          <cell r="G13" t="str">
            <v>15,02 2023.12.25</v>
          </cell>
          <cell r="I13">
            <v>5.58</v>
          </cell>
          <cell r="J13" t="str">
            <v>ТП 10 (10.5) кВ(Все ЛЭП ТП)</v>
          </cell>
          <cell r="Y13" t="str">
            <v>3.4.12.5</v>
          </cell>
          <cell r="Z13" t="str">
            <v>4.11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(2)"/>
      <sheetName val="Лист2"/>
    </sheetNames>
    <sheetDataSet>
      <sheetData sheetId="0">
        <row r="12">
          <cell r="D12" t="str">
            <v> РП-201 яч.1</v>
          </cell>
          <cell r="F12" t="str">
            <v>10,30 2023.03.13</v>
          </cell>
          <cell r="G12" t="str">
            <v>12,30 2023.03.13</v>
          </cell>
          <cell r="J12" t="str">
            <v>КЛ, ПС 110кВ "Свияга" ЗРУ-6кВ яч.434 до РП-201  яч.1</v>
          </cell>
          <cell r="O12">
            <v>17</v>
          </cell>
          <cell r="P12">
            <v>16</v>
          </cell>
        </row>
        <row r="13">
          <cell r="B13" t="str">
            <v>ООО "Энергосеть" </v>
          </cell>
          <cell r="C13" t="str">
            <v>ВЛ</v>
          </cell>
          <cell r="D13" t="str">
            <v>КТПм- 1159/25 кВА</v>
          </cell>
          <cell r="E13" t="str">
            <v>10 (10.5)</v>
          </cell>
          <cell r="F13" t="str">
            <v>14,03 2023.03.13</v>
          </cell>
          <cell r="G13" t="str">
            <v>14,03 2023.03.13</v>
          </cell>
          <cell r="J13" t="str">
            <v> ВЛ-10кВ №4 ПС 110/10 Лебяжье </v>
          </cell>
        </row>
        <row r="14">
          <cell r="C14" t="str">
            <v>ТП</v>
          </cell>
          <cell r="D14" t="str">
            <v>КТПм-2115</v>
          </cell>
          <cell r="F14" t="str">
            <v>09,35 2023.03.30</v>
          </cell>
          <cell r="G14" t="str">
            <v>14,15 2023.03.30</v>
          </cell>
        </row>
        <row r="15">
          <cell r="D15" t="str">
            <v>КТПм-4286</v>
          </cell>
          <cell r="F15" t="str">
            <v>11,06 2023.03.30</v>
          </cell>
          <cell r="G15" t="str">
            <v>13,45 2023.03.30</v>
          </cell>
        </row>
        <row r="16">
          <cell r="D16" t="str">
            <v>КТПм-4285</v>
          </cell>
          <cell r="F16" t="str">
            <v>11,55 2023.03.30</v>
          </cell>
          <cell r="G16" t="str">
            <v>14,05 2023.03.30</v>
          </cell>
        </row>
        <row r="17">
          <cell r="D17" t="str">
            <v>КТПм-1501</v>
          </cell>
          <cell r="F17" t="str">
            <v>11,12 2023.03.31</v>
          </cell>
          <cell r="G17" t="str">
            <v>13,27 2023.03.31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F11" t="str">
            <v>11,40 2023.04.03</v>
          </cell>
          <cell r="G11" t="str">
            <v>14,15 2023.04.03</v>
          </cell>
          <cell r="H11" t="str">
            <v>П</v>
          </cell>
          <cell r="I11">
            <v>3.08</v>
          </cell>
          <cell r="J11" t="str">
            <v>КТПм-1381</v>
          </cell>
        </row>
        <row r="12">
          <cell r="F12" t="str">
            <v>10,41 2023.04.04</v>
          </cell>
          <cell r="G12" t="str">
            <v>13,59 2023.04.04</v>
          </cell>
          <cell r="H12" t="str">
            <v>П</v>
          </cell>
          <cell r="I12">
            <v>3.3</v>
          </cell>
          <cell r="J12" t="str">
            <v>КТПм-4288</v>
          </cell>
        </row>
        <row r="13">
          <cell r="F13" t="str">
            <v>10,07 2023.04.04</v>
          </cell>
          <cell r="G13" t="str">
            <v>14,20 2023.04.04</v>
          </cell>
          <cell r="H13" t="str">
            <v>П</v>
          </cell>
          <cell r="I13">
            <v>4.22</v>
          </cell>
          <cell r="J13" t="str">
            <v>КТПм-3415</v>
          </cell>
        </row>
        <row r="14">
          <cell r="F14" t="str">
            <v>10,17 2023.04.05</v>
          </cell>
          <cell r="G14" t="str">
            <v>13,29 2023.04.05</v>
          </cell>
          <cell r="H14" t="str">
            <v>П</v>
          </cell>
          <cell r="I14">
            <v>3.2</v>
          </cell>
          <cell r="J14" t="str">
            <v>КТПм-1138</v>
          </cell>
        </row>
        <row r="15">
          <cell r="F15" t="str">
            <v>09,58 2023.04.05</v>
          </cell>
          <cell r="G15" t="str">
            <v>13,39  2023.04.05</v>
          </cell>
          <cell r="H15" t="str">
            <v>П</v>
          </cell>
          <cell r="I15">
            <v>3.68</v>
          </cell>
          <cell r="J15" t="str">
            <v>КТПм-2510</v>
          </cell>
        </row>
        <row r="16">
          <cell r="F16" t="str">
            <v>13,45 2023.04.05</v>
          </cell>
          <cell r="G16" t="str">
            <v>13,45 2023.04.05</v>
          </cell>
          <cell r="H16" t="str">
            <v>В</v>
          </cell>
          <cell r="I16">
            <v>0</v>
          </cell>
          <cell r="J16" t="str">
            <v>ТП-2568 яч.6</v>
          </cell>
          <cell r="L16" t="str">
            <v>ООО "СМУ-96", Торговый центр "Альянс", Ульяновская обл, Ульяновск г, Рябикова ул,  №70</v>
          </cell>
          <cell r="Y16" t="str">
            <v>3.4.9.1,3.4.14</v>
          </cell>
          <cell r="Z16" t="str">
            <v>4.21</v>
          </cell>
        </row>
        <row r="17">
          <cell r="F17" t="str">
            <v>10,21  2023.04.06</v>
          </cell>
          <cell r="G17" t="str">
            <v>14,25  2023.04.06</v>
          </cell>
          <cell r="H17" t="str">
            <v>П</v>
          </cell>
          <cell r="I17">
            <v>4.07</v>
          </cell>
          <cell r="J17" t="str">
            <v>КТПм-3411</v>
          </cell>
        </row>
        <row r="18">
          <cell r="F18" t="str">
            <v>11,29  2023.04.06</v>
          </cell>
          <cell r="G18" t="str">
            <v>14,12  2023.04.06</v>
          </cell>
          <cell r="H18" t="str">
            <v>П</v>
          </cell>
          <cell r="I18">
            <v>2.72</v>
          </cell>
          <cell r="J18" t="str">
            <v>КТПм-1159</v>
          </cell>
        </row>
        <row r="19">
          <cell r="F19" t="str">
            <v>10,30  2023.04.10</v>
          </cell>
          <cell r="G19" t="str">
            <v>13,40  2023.04.10</v>
          </cell>
          <cell r="H19" t="str">
            <v>П</v>
          </cell>
          <cell r="I19">
            <v>3.17</v>
          </cell>
          <cell r="J19" t="str">
            <v>КТПм-1599</v>
          </cell>
        </row>
        <row r="20">
          <cell r="F20" t="str">
            <v>10,30  2023.04.11</v>
          </cell>
          <cell r="G20" t="str">
            <v>14,15   2023.04.11</v>
          </cell>
          <cell r="H20" t="str">
            <v>П</v>
          </cell>
          <cell r="I20">
            <v>3.75</v>
          </cell>
          <cell r="J20" t="str">
            <v>КТПм-3150</v>
          </cell>
        </row>
        <row r="21">
          <cell r="F21" t="str">
            <v>11,05  2023.04.11</v>
          </cell>
          <cell r="G21" t="str">
            <v>13,20  2023.04.11</v>
          </cell>
          <cell r="H21" t="str">
            <v>П</v>
          </cell>
          <cell r="I21">
            <v>2.25</v>
          </cell>
          <cell r="J21" t="str">
            <v>КТПм-1382</v>
          </cell>
        </row>
        <row r="22">
          <cell r="F22" t="str">
            <v>08,48  2023.04.18</v>
          </cell>
          <cell r="G22" t="str">
            <v>12,49  2023.04.18</v>
          </cell>
          <cell r="H22" t="str">
            <v>П</v>
          </cell>
          <cell r="I22">
            <v>4.02</v>
          </cell>
          <cell r="J22" t="str">
            <v>ТП-3927;ТП-3725</v>
          </cell>
        </row>
        <row r="23">
          <cell r="F23" t="str">
            <v>11,19  2023.04.18</v>
          </cell>
          <cell r="G23" t="str">
            <v>13,41  2023.04.18</v>
          </cell>
          <cell r="H23" t="str">
            <v>П</v>
          </cell>
          <cell r="I23">
            <v>3.62</v>
          </cell>
          <cell r="J23" t="str">
            <v>КТПм-1598</v>
          </cell>
        </row>
        <row r="24">
          <cell r="F24" t="str">
            <v>10,58  2023.04.19</v>
          </cell>
          <cell r="G24" t="str">
            <v>14,35  2023.04.19</v>
          </cell>
          <cell r="H24" t="str">
            <v>П</v>
          </cell>
          <cell r="I24">
            <v>1.75</v>
          </cell>
          <cell r="J24" t="str">
            <v>КТПм-1281</v>
          </cell>
        </row>
        <row r="25">
          <cell r="F25" t="str">
            <v>10,53  2023.04.26</v>
          </cell>
          <cell r="G25" t="str">
            <v>11,09 2023.04.26</v>
          </cell>
          <cell r="H25" t="str">
            <v>П</v>
          </cell>
          <cell r="I25">
            <v>0.27</v>
          </cell>
          <cell r="J25" t="str">
            <v>КТПм-1854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F11" t="str">
            <v>10,28 2023.05.03</v>
          </cell>
          <cell r="G11" t="str">
            <v>14,25 2023.05.03</v>
          </cell>
          <cell r="I11">
            <v>3.95</v>
          </cell>
        </row>
        <row r="12">
          <cell r="F12" t="str">
            <v>10,46 2023.05.04</v>
          </cell>
          <cell r="G12" t="str">
            <v>13,55 2023.05.04</v>
          </cell>
          <cell r="I12">
            <v>3.15</v>
          </cell>
        </row>
        <row r="13">
          <cell r="F13" t="str">
            <v>10,00 2023.05.05</v>
          </cell>
          <cell r="G13" t="str">
            <v>14,00 2023.05.05</v>
          </cell>
          <cell r="I13">
            <v>4</v>
          </cell>
        </row>
        <row r="14">
          <cell r="F14" t="str">
            <v>16,14 2023.05.06</v>
          </cell>
          <cell r="G14" t="str">
            <v>18,57 2023.05.06</v>
          </cell>
          <cell r="I14">
            <v>2.72</v>
          </cell>
          <cell r="L14" t="str">
            <v>ж.д Вр.Сурова,26,30</v>
          </cell>
          <cell r="O14">
            <v>20</v>
          </cell>
          <cell r="P14">
            <v>6</v>
          </cell>
          <cell r="S14">
            <v>17</v>
          </cell>
          <cell r="T14">
            <v>9</v>
          </cell>
          <cell r="W14" t="str">
            <v>МУП “Ульяновская городская электросеть” (МУП "УльГЭС")</v>
          </cell>
          <cell r="X14" t="str">
            <v>бн от 05.06.2023</v>
          </cell>
          <cell r="Y14" t="str">
            <v>3.4.10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J11" t="str">
            <v>КЛ ,Л-6,ТП-5217 яч.6-ТП-5303 яч.6</v>
          </cell>
        </row>
        <row r="15">
          <cell r="J15" t="str">
            <v>КЛ,Л-5, КТП-17/1 яч.5-РП-3 яч.11;КЛ,Л-6, КТП-17/1 яч.6-РП-3 яч.12</v>
          </cell>
        </row>
        <row r="16">
          <cell r="J16" t="str">
            <v>2* КЛ,Л-8,РП-201 яч.7 до РП-3 яч.8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C11" t="str">
            <v>ТП</v>
          </cell>
          <cell r="E11" t="str">
            <v>10 (10.5)</v>
          </cell>
          <cell r="F11" t="str">
            <v>17,21 2023.07.03</v>
          </cell>
          <cell r="G11" t="str">
            <v>17,25 2023.07.03</v>
          </cell>
          <cell r="H11" t="str">
            <v>В</v>
          </cell>
          <cell r="I11">
            <v>0.07</v>
          </cell>
          <cell r="Y11" t="str">
            <v>3.4.9.1</v>
          </cell>
          <cell r="Z11" t="str">
            <v>4.21</v>
          </cell>
        </row>
        <row r="12">
          <cell r="E12" t="str">
            <v>6 (6.3)</v>
          </cell>
          <cell r="F12" t="str">
            <v>08,30 2023.07.05</v>
          </cell>
          <cell r="G12" t="str">
            <v>09,09 2023.07.05</v>
          </cell>
          <cell r="I12">
            <v>0.65</v>
          </cell>
          <cell r="O12">
            <v>42</v>
          </cell>
          <cell r="Y12" t="str">
            <v>3.4.8</v>
          </cell>
          <cell r="Z12" t="str">
            <v>4.12</v>
          </cell>
        </row>
        <row r="13">
          <cell r="F13" t="str">
            <v>14,49 2023.07.11</v>
          </cell>
          <cell r="G13" t="str">
            <v>16,41 2023.07.11</v>
          </cell>
          <cell r="I13">
            <v>1.87</v>
          </cell>
          <cell r="Y13" t="str">
            <v>3.4.9.1</v>
          </cell>
          <cell r="Z13" t="str">
            <v>4.21</v>
          </cell>
        </row>
        <row r="14">
          <cell r="F14" t="str">
            <v>14,50 2023.07.26</v>
          </cell>
          <cell r="G14" t="str">
            <v>15,21 2023.07.26</v>
          </cell>
          <cell r="I14">
            <v>0.52</v>
          </cell>
          <cell r="L14" t="str">
            <v>Ж/дом, Ульяновск г, Промышленная ул, дом №93,95,97,99.Магазин "Пятерочка"</v>
          </cell>
          <cell r="Y14" t="str">
            <v>3.4.8.1</v>
          </cell>
          <cell r="Z14" t="str">
            <v>4.14</v>
          </cell>
        </row>
        <row r="15">
          <cell r="F15" t="str">
            <v>17,47 2023.07.29</v>
          </cell>
          <cell r="G15" t="str">
            <v>20,00 2023.07.29</v>
          </cell>
          <cell r="I15">
            <v>2.22</v>
          </cell>
          <cell r="Y15" t="str">
            <v>3.4.9.1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(2)"/>
      <sheetName val="Отчет"/>
      <sheetName val="Лист2"/>
    </sheetNames>
    <sheetDataSet>
      <sheetData sheetId="1">
        <row r="11">
          <cell r="C11" t="str">
            <v>ТП</v>
          </cell>
          <cell r="D11" t="str">
            <v>КТПм-6289</v>
          </cell>
          <cell r="E11" t="str">
            <v>10 (10.5)</v>
          </cell>
          <cell r="F11" t="str">
            <v>10,33 2023.08.01</v>
          </cell>
          <cell r="G11" t="str">
            <v>13,40 2023.08.01</v>
          </cell>
          <cell r="I11">
            <v>3.2</v>
          </cell>
          <cell r="J11" t="str">
            <v>КТПм-6289</v>
          </cell>
        </row>
        <row r="12">
          <cell r="C12" t="str">
            <v>ТП</v>
          </cell>
          <cell r="D12" t="str">
            <v>ТП-3944 2СШ</v>
          </cell>
          <cell r="F12" t="str">
            <v>20,28 2023.08.01</v>
          </cell>
          <cell r="G12" t="str">
            <v>22,14 2023.08.01</v>
          </cell>
          <cell r="I12">
            <v>1.77</v>
          </cell>
          <cell r="J12" t="str">
            <v>РП 10 (10.5) кВ РП-137 1СШ</v>
          </cell>
          <cell r="L12" t="str">
            <v> ИП Оганисян,ул Ленина ,116А</v>
          </cell>
        </row>
        <row r="13">
          <cell r="C13" t="str">
            <v>ТП</v>
          </cell>
          <cell r="D13" t="str">
            <v>КТПм-6339</v>
          </cell>
          <cell r="F13" t="str">
            <v>10,08 2023.08.02</v>
          </cell>
          <cell r="G13" t="str">
            <v>14,05 2023.08.02</v>
          </cell>
          <cell r="I13">
            <v>3.95</v>
          </cell>
        </row>
        <row r="14">
          <cell r="D14" t="str">
            <v>КТПм-6288</v>
          </cell>
          <cell r="F14" t="str">
            <v>09,34 2023.08.03</v>
          </cell>
          <cell r="G14" t="str">
            <v>14,20 2023.08.03</v>
          </cell>
          <cell r="I14">
            <v>4.77</v>
          </cell>
        </row>
        <row r="15">
          <cell r="C15" t="str">
            <v>КЛ</v>
          </cell>
          <cell r="E15" t="str">
            <v>6 (6.3)</v>
          </cell>
          <cell r="F15" t="str">
            <v>12,21 2023.08.04</v>
          </cell>
          <cell r="G15" t="str">
            <v>13,38 2023.08.04</v>
          </cell>
          <cell r="I15">
            <v>1.28</v>
          </cell>
          <cell r="J15" t="str">
            <v>РП-3/1 2СШ, ТП-15/1 2СШ,  ТП-17/1 2СШ, ТП-18/1 2СШ, ТП-20 2СШ</v>
          </cell>
          <cell r="L15" t="str">
            <v>ж.д.Камышинская70,школа .ж.д.Юго-Западная 4,8,ж.д.Камышинская  72,74,ж.д.Б Знаний 2,4,ж.д.Юго Западная 16,14,котельная ,ж.д.Юго-Западная 7,9,11,13,21</v>
          </cell>
          <cell r="O15">
            <v>42</v>
          </cell>
          <cell r="P15">
            <v>1</v>
          </cell>
          <cell r="S15">
            <v>29</v>
          </cell>
          <cell r="T15">
            <v>14</v>
          </cell>
          <cell r="Y15" t="str">
            <v>3.4.8.5</v>
          </cell>
          <cell r="Z15" t="str">
            <v>4.12</v>
          </cell>
        </row>
        <row r="16">
          <cell r="C16" t="str">
            <v>РП</v>
          </cell>
          <cell r="D16" t="str">
            <v>РП-3/1 ,яч.5 ВВ,1 СШ</v>
          </cell>
          <cell r="F16" t="str">
            <v>13,14 2023.08.04</v>
          </cell>
          <cell r="G16" t="str">
            <v>13,33 2023.08.04</v>
          </cell>
          <cell r="I16">
            <v>0.32</v>
          </cell>
          <cell r="J16" t="str">
            <v>РП-3/1 1СШ, ТП-15/1 1СШ,  ТП-17/1 1СШ, ТП-18/1 1СШ, ТП-20 1СШ</v>
          </cell>
          <cell r="L16" t="str">
            <v>ж.д.Камышинская70,школа .ж.д.Юго-Западная 4,8,ж.д.Камышинская  72,74,ж.д.Б Знаний 2,4,ж.д.Юго Западная 16,14,котельная ,ж.д.Юго-Западная 7,9,11,13,21</v>
          </cell>
          <cell r="O16">
            <v>70</v>
          </cell>
          <cell r="P16">
            <v>14</v>
          </cell>
          <cell r="S16">
            <v>55</v>
          </cell>
          <cell r="T16">
            <v>29</v>
          </cell>
          <cell r="Y16" t="str">
            <v>3.4.8.5</v>
          </cell>
          <cell r="Z16" t="str">
            <v>4.21</v>
          </cell>
        </row>
        <row r="17">
          <cell r="C17" t="str">
            <v>КЛ</v>
          </cell>
          <cell r="D17" t="str">
            <v>КЛ,Л-2,ТП-2533 яч.2-РП-234 яч.20</v>
          </cell>
          <cell r="F17" t="str">
            <v>10,53 2023.08.09</v>
          </cell>
          <cell r="G17" t="str">
            <v>12,15 2023.08.09</v>
          </cell>
          <cell r="I17">
            <v>1.37</v>
          </cell>
          <cell r="J17" t="str">
            <v>ТП 6 (6.3) кВ ТП-2533 2 СШ</v>
          </cell>
          <cell r="L17" t="str">
            <v>ж.д ул.Отрадная 79 кор1,2,34</v>
          </cell>
          <cell r="T17">
            <v>8</v>
          </cell>
          <cell r="Y17" t="str">
            <v>3.4.8</v>
          </cell>
        </row>
        <row r="18">
          <cell r="C18" t="str">
            <v>ТП</v>
          </cell>
          <cell r="F18" t="str">
            <v>15,09 2023.08.10</v>
          </cell>
          <cell r="G18" t="str">
            <v>16,29 2023.08.10</v>
          </cell>
          <cell r="I18">
            <v>1.33</v>
          </cell>
          <cell r="Y18" t="str">
            <v>3.4.9.1</v>
          </cell>
        </row>
        <row r="19">
          <cell r="F19" t="str">
            <v>16,15 2023.08.18</v>
          </cell>
          <cell r="G19" t="str">
            <v>16,56 2023.08.18</v>
          </cell>
          <cell r="I19">
            <v>0.68</v>
          </cell>
          <cell r="L19" t="str">
            <v>ж.д. Промышленная 93,95,99,97. Магазин "Пятерочка"</v>
          </cell>
          <cell r="Y19" t="str">
            <v>3.4.8.5</v>
          </cell>
          <cell r="Z19" t="str">
            <v>4.12</v>
          </cell>
        </row>
        <row r="20">
          <cell r="D20" t="str">
            <v>ТП-1/А,Т-1</v>
          </cell>
          <cell r="F20" t="str">
            <v>23,22 2023.08.23</v>
          </cell>
          <cell r="G20" t="str">
            <v>23,45 2023.08.23</v>
          </cell>
          <cell r="I20">
            <v>0.38</v>
          </cell>
          <cell r="J20" t="str">
            <v>ТП 0.38 кВ ТП-1/А РУ-0,4 кВ 1СШ</v>
          </cell>
          <cell r="L20" t="str">
            <v>жд.д. Р.Люксембург,1 б </v>
          </cell>
          <cell r="Y20" t="str">
            <v>3.4.8.5</v>
          </cell>
        </row>
        <row r="21">
          <cell r="C21" t="str">
            <v>ТП</v>
          </cell>
          <cell r="D21" t="str">
            <v>ТП-5246 1СШ, 2СШ</v>
          </cell>
          <cell r="F21" t="str">
            <v>12,22 2023.08.28</v>
          </cell>
          <cell r="G21" t="str">
            <v>14,21 2023.08.28</v>
          </cell>
          <cell r="I21">
            <v>1.98</v>
          </cell>
          <cell r="J21" t="str">
            <v>ТП 10 (10.5) кВ ТП-5246 1СШ, 2СШ</v>
          </cell>
          <cell r="L21" t="str">
            <v>ж.д.Сурова 26,30</v>
          </cell>
          <cell r="P21">
            <v>8</v>
          </cell>
          <cell r="S21">
            <v>17</v>
          </cell>
          <cell r="T21">
            <v>11</v>
          </cell>
          <cell r="Y21" t="str">
            <v>3.4.10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D11" t="str">
            <v>ТП-3944 2СШ</v>
          </cell>
          <cell r="F11" t="str">
            <v>14,10 2023.09.28</v>
          </cell>
          <cell r="G11" t="str">
            <v>15,08 2023.09.28</v>
          </cell>
          <cell r="I11">
            <v>0.97</v>
          </cell>
          <cell r="J11" t="str">
            <v>ТП - 3944 2СШ</v>
          </cell>
          <cell r="O11">
            <v>3</v>
          </cell>
          <cell r="Y11" t="str">
            <v>3.4.9.1</v>
          </cell>
          <cell r="Z11" t="str">
            <v>4.4</v>
          </cell>
        </row>
        <row r="12">
          <cell r="F12" t="str">
            <v>14,40 2023.09.29</v>
          </cell>
          <cell r="G12" t="str">
            <v>16,40 2023.09.29</v>
          </cell>
          <cell r="I12">
            <v>2</v>
          </cell>
          <cell r="J12" t="str">
            <v> КТП-2584</v>
          </cell>
        </row>
        <row r="13">
          <cell r="F13" t="str">
            <v>14,40 2023.09.29</v>
          </cell>
          <cell r="G13" t="str">
            <v>16,40 2023.09.29</v>
          </cell>
          <cell r="I13">
            <v>2</v>
          </cell>
          <cell r="J13" t="str">
            <v>КТП-2000</v>
          </cell>
        </row>
        <row r="14">
          <cell r="F14" t="str">
            <v>14,40 2023.09.29</v>
          </cell>
          <cell r="G14" t="str">
            <v>16,40 2023.09.29</v>
          </cell>
          <cell r="I14">
            <v>2</v>
          </cell>
          <cell r="J14" t="str">
            <v>ТП 10 (10.5) кВ 2567</v>
          </cell>
        </row>
        <row r="15">
          <cell r="F15" t="str">
            <v>14,40 2023.09.29</v>
          </cell>
          <cell r="G15" t="str">
            <v>16,40 2023.09.29</v>
          </cell>
          <cell r="I15">
            <v>2</v>
          </cell>
        </row>
        <row r="16">
          <cell r="F16" t="str">
            <v>14,40 2023.09.29</v>
          </cell>
          <cell r="G16" t="str">
            <v>16,40 2023.09.29</v>
          </cell>
          <cell r="I16">
            <v>2</v>
          </cell>
          <cell r="J16" t="str">
            <v>КТП-2542</v>
          </cell>
        </row>
        <row r="17">
          <cell r="D17" t="str">
            <v>ТП-1803(2CШ)</v>
          </cell>
          <cell r="F17" t="str">
            <v>08,45 2023.09.14</v>
          </cell>
          <cell r="G17" t="str">
            <v>09,05 2023.09.14</v>
          </cell>
          <cell r="I17">
            <v>0.33</v>
          </cell>
          <cell r="J17" t="str">
            <v>ТП-1803(2CШ)</v>
          </cell>
          <cell r="Y17" t="str">
            <v>3.4.9.1</v>
          </cell>
        </row>
        <row r="18">
          <cell r="F18" t="str">
            <v>16,40 2023.09.16</v>
          </cell>
          <cell r="G18" t="str">
            <v>17,50 2023.09.16</v>
          </cell>
          <cell r="I18">
            <v>1.17</v>
          </cell>
          <cell r="J18" t="str">
            <v> КТПМ 4286</v>
          </cell>
          <cell r="Y18" t="str">
            <v>3.4.9.1</v>
          </cell>
          <cell r="Z18" t="str">
            <v>4.21</v>
          </cell>
        </row>
        <row r="19">
          <cell r="F19" t="str">
            <v>22,40 2023.09.16</v>
          </cell>
          <cell r="G19" t="str">
            <v>01,46 2023.09.17</v>
          </cell>
          <cell r="I19">
            <v>3.1</v>
          </cell>
          <cell r="J19" t="str">
            <v>КТПМ-20Ж-30</v>
          </cell>
          <cell r="Y19" t="str">
            <v>3.4.14</v>
          </cell>
          <cell r="Z19" t="str">
            <v>4.13</v>
          </cell>
        </row>
        <row r="20">
          <cell r="E20" t="str">
            <v>6 (6.3)</v>
          </cell>
          <cell r="F20" t="str">
            <v>17,48 2023.09.26</v>
          </cell>
          <cell r="G20" t="str">
            <v>19,02 2023.09.26</v>
          </cell>
          <cell r="I20">
            <v>1.23</v>
          </cell>
          <cell r="J20" t="str">
            <v> ТП-21/1 2 СШ</v>
          </cell>
          <cell r="Y20" t="str">
            <v>3.4.8</v>
          </cell>
          <cell r="AA2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F11" t="str">
            <v>09,52 2023.10.02</v>
          </cell>
          <cell r="G11" t="str">
            <v>11,37 2023.10.02</v>
          </cell>
          <cell r="I11">
            <v>1.75</v>
          </cell>
          <cell r="Y11" t="str">
            <v>3.4.9.1,3.4.14</v>
          </cell>
        </row>
        <row r="12">
          <cell r="F12" t="str">
            <v>09,52 2023.10.02</v>
          </cell>
          <cell r="G12" t="str">
            <v>11,37 2023.10.02</v>
          </cell>
          <cell r="Y12" t="str">
            <v>3.4.9.1,3.4.14</v>
          </cell>
        </row>
        <row r="13">
          <cell r="E13" t="str">
            <v>6 (6.3)</v>
          </cell>
          <cell r="F13" t="str">
            <v>09,20 2023.10.08</v>
          </cell>
          <cell r="G13" t="str">
            <v>10,30 2023.10.08</v>
          </cell>
          <cell r="I13">
            <v>1.17</v>
          </cell>
          <cell r="Y13" t="str">
            <v>3.4.9.3</v>
          </cell>
          <cell r="Z13" t="str">
            <v>4.21</v>
          </cell>
        </row>
        <row r="14">
          <cell r="D14" t="str">
            <v>КЛ,Л-7,РП-336 яч.11 до КТП-3939 яч.7</v>
          </cell>
          <cell r="F14" t="str">
            <v>17,51 2023.10.04</v>
          </cell>
          <cell r="G14" t="str">
            <v>18,44 2023.10.04</v>
          </cell>
          <cell r="I14">
            <v>0.88</v>
          </cell>
          <cell r="Y14" t="str">
            <v>3.4.8</v>
          </cell>
        </row>
        <row r="15">
          <cell r="E15" t="str">
            <v>0.38</v>
          </cell>
          <cell r="F15" t="str">
            <v>18,18 2023.10.06</v>
          </cell>
          <cell r="G15" t="str">
            <v>19,34 2023.10.06</v>
          </cell>
          <cell r="I15">
            <v>1.27</v>
          </cell>
          <cell r="Y15" t="str">
            <v>3.4.8</v>
          </cell>
          <cell r="Z15" t="str">
            <v>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R49"/>
  <sheetViews>
    <sheetView zoomScalePageLayoutView="0" workbookViewId="0" topLeftCell="BD1">
      <selection activeCell="AT47" sqref="AT47"/>
    </sheetView>
  </sheetViews>
  <sheetFormatPr defaultColWidth="0.74609375" defaultRowHeight="14.25" outlineLevelRow="1" outlineLevelCol="1"/>
  <cols>
    <col min="1" max="11" width="0.74609375" style="14" customWidth="1"/>
    <col min="12" max="12" width="8.50390625" style="14" customWidth="1"/>
    <col min="13" max="17" width="0.74609375" style="14" customWidth="1"/>
    <col min="18" max="18" width="10.00390625" style="14" customWidth="1"/>
    <col min="19" max="23" width="0.74609375" style="14" customWidth="1"/>
    <col min="24" max="24" width="3.75390625" style="14" customWidth="1"/>
    <col min="25" max="25" width="6.375" style="14" customWidth="1"/>
    <col min="26" max="26" width="6.125" style="14" customWidth="1"/>
    <col min="27" max="28" width="0.74609375" style="14" customWidth="1"/>
    <col min="29" max="29" width="3.25390625" style="14" customWidth="1"/>
    <col min="30" max="36" width="0.74609375" style="14" customWidth="1"/>
    <col min="37" max="37" width="5.25390625" style="14" customWidth="1"/>
    <col min="38" max="38" width="7.375" style="14" customWidth="1"/>
    <col min="39" max="39" width="2.75390625" style="14" customWidth="1"/>
    <col min="40" max="43" width="0.74609375" style="14" customWidth="1"/>
    <col min="44" max="44" width="11.625" style="14" customWidth="1"/>
    <col min="45" max="45" width="5.00390625" style="14" customWidth="1"/>
    <col min="46" max="46" width="8.625" style="14" customWidth="1"/>
    <col min="47" max="47" width="6.50390625" style="14" hidden="1" customWidth="1" outlineLevel="1"/>
    <col min="48" max="48" width="8.375" style="14" hidden="1" customWidth="1" outlineLevel="1"/>
    <col min="49" max="49" width="3.50390625" style="14" customWidth="1" collapsed="1"/>
    <col min="50" max="54" width="0.74609375" style="14" customWidth="1"/>
    <col min="55" max="55" width="11.75390625" style="14" customWidth="1"/>
    <col min="56" max="60" width="0.74609375" style="14" customWidth="1"/>
    <col min="61" max="61" width="4.25390625" style="14" customWidth="1"/>
    <col min="62" max="68" width="0.74609375" style="14" customWidth="1"/>
    <col min="69" max="69" width="6.00390625" style="14" customWidth="1"/>
    <col min="70" max="70" width="0.875" style="14" customWidth="1"/>
    <col min="71" max="78" width="0.74609375" style="14" customWidth="1"/>
    <col min="79" max="79" width="2.25390625" style="14" customWidth="1"/>
    <col min="80" max="88" width="0.74609375" style="14" customWidth="1"/>
    <col min="89" max="89" width="2.375" style="14" customWidth="1"/>
    <col min="90" max="92" width="0.74609375" style="14" customWidth="1"/>
    <col min="93" max="93" width="4.50390625" style="14" customWidth="1"/>
    <col min="94" max="94" width="4.25390625" style="14" customWidth="1"/>
    <col min="95" max="95" width="3.25390625" style="14" customWidth="1"/>
    <col min="96" max="96" width="4.375" style="14" customWidth="1"/>
    <col min="97" max="98" width="0.74609375" style="14" customWidth="1"/>
    <col min="99" max="99" width="0.5" style="14" customWidth="1"/>
    <col min="100" max="101" width="0.74609375" style="14" hidden="1" customWidth="1"/>
    <col min="102" max="102" width="7.125" style="14" customWidth="1"/>
    <col min="103" max="103" width="11.625" style="14" hidden="1" customWidth="1" outlineLevel="1"/>
    <col min="104" max="104" width="2.00390625" style="14" customWidth="1" collapsed="1"/>
    <col min="105" max="113" width="0.74609375" style="14" customWidth="1"/>
    <col min="114" max="114" width="4.25390625" style="14" customWidth="1"/>
    <col min="115" max="117" width="0.74609375" style="14" customWidth="1"/>
    <col min="118" max="118" width="4.50390625" style="14" customWidth="1"/>
    <col min="119" max="122" width="0.74609375" style="14" customWidth="1"/>
    <col min="123" max="123" width="0.6171875" style="14" customWidth="1"/>
    <col min="124" max="124" width="2.125" style="14" hidden="1" customWidth="1"/>
    <col min="125" max="125" width="2.50390625" style="14" customWidth="1"/>
    <col min="126" max="126" width="7.875" style="14" hidden="1" customWidth="1" outlineLevel="1"/>
    <col min="127" max="127" width="11.75390625" style="14" customWidth="1" collapsed="1"/>
    <col min="128" max="130" width="2.375" style="14" customWidth="1"/>
    <col min="131" max="223" width="0.74609375" style="14" customWidth="1"/>
    <col min="224" max="224" width="6.75390625" style="14" customWidth="1"/>
    <col min="225" max="226" width="0.74609375" style="14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8"/>
      <c r="AU4" s="18"/>
      <c r="AV4" s="18"/>
      <c r="AW4" s="138" t="s">
        <v>48</v>
      </c>
      <c r="AX4" s="138"/>
      <c r="AY4" s="138"/>
      <c r="AZ4" s="138"/>
      <c r="BA4" s="138"/>
      <c r="BB4" s="138"/>
      <c r="BC4" s="138"/>
      <c r="BD4" s="138" t="s">
        <v>25</v>
      </c>
      <c r="BE4" s="138"/>
      <c r="BF4" s="138"/>
      <c r="BG4" s="138"/>
      <c r="BH4" s="138"/>
      <c r="BI4" s="138"/>
      <c r="BJ4" s="138"/>
      <c r="BK4" s="138"/>
      <c r="BL4" s="19"/>
      <c r="BM4" s="19"/>
      <c r="BN4" s="19"/>
      <c r="BO4" s="19"/>
      <c r="BP4" s="19"/>
      <c r="BQ4" s="19">
        <v>2023</v>
      </c>
      <c r="BR4" s="19"/>
      <c r="BS4" s="18"/>
      <c r="BT4" s="18"/>
      <c r="BU4" s="18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40"/>
      <c r="CH4" s="140"/>
      <c r="CI4" s="140"/>
      <c r="CJ4" s="140"/>
      <c r="CK4" s="140"/>
      <c r="CL4" s="140"/>
      <c r="CM4" s="140"/>
      <c r="CN4" s="140"/>
      <c r="CO4" s="139"/>
      <c r="CP4" s="139"/>
      <c r="CQ4" s="13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6"/>
      <c r="AU6" s="141" t="s">
        <v>45</v>
      </c>
      <c r="AV6" s="141" t="s">
        <v>46</v>
      </c>
      <c r="AW6" s="144" t="s">
        <v>19</v>
      </c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6"/>
      <c r="CZ6" s="147" t="s">
        <v>20</v>
      </c>
      <c r="DA6" s="148"/>
      <c r="DB6" s="148"/>
      <c r="DC6" s="148"/>
      <c r="DD6" s="148"/>
      <c r="DE6" s="149"/>
      <c r="DF6" s="165" t="s">
        <v>24</v>
      </c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7"/>
      <c r="DV6" s="156" t="s">
        <v>47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147" t="s">
        <v>27</v>
      </c>
      <c r="N7" s="148"/>
      <c r="O7" s="148"/>
      <c r="P7" s="148"/>
      <c r="Q7" s="148"/>
      <c r="R7" s="149"/>
      <c r="S7" s="147" t="s">
        <v>2</v>
      </c>
      <c r="T7" s="148"/>
      <c r="U7" s="148"/>
      <c r="V7" s="148"/>
      <c r="W7" s="148"/>
      <c r="X7" s="148"/>
      <c r="Y7" s="148"/>
      <c r="Z7" s="149"/>
      <c r="AA7" s="147" t="s">
        <v>3</v>
      </c>
      <c r="AB7" s="148"/>
      <c r="AC7" s="148"/>
      <c r="AD7" s="148"/>
      <c r="AE7" s="148"/>
      <c r="AF7" s="149"/>
      <c r="AG7" s="147" t="s">
        <v>28</v>
      </c>
      <c r="AH7" s="148"/>
      <c r="AI7" s="148"/>
      <c r="AJ7" s="148"/>
      <c r="AK7" s="148"/>
      <c r="AL7" s="149"/>
      <c r="AM7" s="147" t="s">
        <v>4</v>
      </c>
      <c r="AN7" s="148"/>
      <c r="AO7" s="148"/>
      <c r="AP7" s="148"/>
      <c r="AQ7" s="148"/>
      <c r="AR7" s="149"/>
      <c r="AS7" s="141" t="s">
        <v>5</v>
      </c>
      <c r="AT7" s="141" t="s">
        <v>29</v>
      </c>
      <c r="AU7" s="142"/>
      <c r="AV7" s="142"/>
      <c r="AW7" s="147" t="s">
        <v>6</v>
      </c>
      <c r="AX7" s="148"/>
      <c r="AY7" s="148"/>
      <c r="AZ7" s="148"/>
      <c r="BA7" s="148"/>
      <c r="BB7" s="148"/>
      <c r="BC7" s="149"/>
      <c r="BD7" s="147" t="s">
        <v>7</v>
      </c>
      <c r="BE7" s="148"/>
      <c r="BF7" s="148"/>
      <c r="BG7" s="148"/>
      <c r="BH7" s="148"/>
      <c r="BI7" s="148"/>
      <c r="BJ7" s="149"/>
      <c r="BK7" s="147" t="s">
        <v>8</v>
      </c>
      <c r="BL7" s="148"/>
      <c r="BM7" s="148"/>
      <c r="BN7" s="148"/>
      <c r="BO7" s="148"/>
      <c r="BP7" s="148"/>
      <c r="BQ7" s="149"/>
      <c r="BR7" s="159" t="s">
        <v>9</v>
      </c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1"/>
      <c r="CY7" s="141" t="s">
        <v>18</v>
      </c>
      <c r="CZ7" s="150"/>
      <c r="DA7" s="151"/>
      <c r="DB7" s="151"/>
      <c r="DC7" s="151"/>
      <c r="DD7" s="151"/>
      <c r="DE7" s="152"/>
      <c r="DF7" s="168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70"/>
      <c r="DV7" s="157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150"/>
      <c r="N8" s="151"/>
      <c r="O8" s="151"/>
      <c r="P8" s="151"/>
      <c r="Q8" s="151"/>
      <c r="R8" s="152"/>
      <c r="S8" s="150"/>
      <c r="T8" s="151"/>
      <c r="U8" s="151"/>
      <c r="V8" s="151"/>
      <c r="W8" s="151"/>
      <c r="X8" s="151"/>
      <c r="Y8" s="151"/>
      <c r="Z8" s="152"/>
      <c r="AA8" s="150"/>
      <c r="AB8" s="151"/>
      <c r="AC8" s="151"/>
      <c r="AD8" s="151"/>
      <c r="AE8" s="151"/>
      <c r="AF8" s="152"/>
      <c r="AG8" s="150"/>
      <c r="AH8" s="151"/>
      <c r="AI8" s="151"/>
      <c r="AJ8" s="151"/>
      <c r="AK8" s="151"/>
      <c r="AL8" s="152"/>
      <c r="AM8" s="150"/>
      <c r="AN8" s="151"/>
      <c r="AO8" s="151"/>
      <c r="AP8" s="151"/>
      <c r="AQ8" s="151"/>
      <c r="AR8" s="152"/>
      <c r="AS8" s="142"/>
      <c r="AT8" s="142"/>
      <c r="AU8" s="142"/>
      <c r="AV8" s="142"/>
      <c r="AW8" s="150"/>
      <c r="AX8" s="151"/>
      <c r="AY8" s="151"/>
      <c r="AZ8" s="151"/>
      <c r="BA8" s="151"/>
      <c r="BB8" s="151"/>
      <c r="BC8" s="152"/>
      <c r="BD8" s="150"/>
      <c r="BE8" s="151"/>
      <c r="BF8" s="151"/>
      <c r="BG8" s="151"/>
      <c r="BH8" s="151"/>
      <c r="BI8" s="151"/>
      <c r="BJ8" s="152"/>
      <c r="BK8" s="150"/>
      <c r="BL8" s="151"/>
      <c r="BM8" s="151"/>
      <c r="BN8" s="151"/>
      <c r="BO8" s="151"/>
      <c r="BP8" s="151"/>
      <c r="BQ8" s="152"/>
      <c r="BR8" s="147" t="s">
        <v>10</v>
      </c>
      <c r="BS8" s="148"/>
      <c r="BT8" s="148"/>
      <c r="BU8" s="148"/>
      <c r="BV8" s="148"/>
      <c r="BW8" s="149"/>
      <c r="BX8" s="159" t="s">
        <v>11</v>
      </c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1"/>
      <c r="CO8" s="159" t="s">
        <v>30</v>
      </c>
      <c r="CP8" s="160"/>
      <c r="CQ8" s="160"/>
      <c r="CR8" s="161"/>
      <c r="CS8" s="147" t="s">
        <v>17</v>
      </c>
      <c r="CT8" s="148"/>
      <c r="CU8" s="148"/>
      <c r="CV8" s="148"/>
      <c r="CW8" s="148"/>
      <c r="CX8" s="149"/>
      <c r="CY8" s="142"/>
      <c r="CZ8" s="150"/>
      <c r="DA8" s="151"/>
      <c r="DB8" s="151"/>
      <c r="DC8" s="151"/>
      <c r="DD8" s="151"/>
      <c r="DE8" s="152"/>
      <c r="DF8" s="147" t="s">
        <v>21</v>
      </c>
      <c r="DG8" s="148"/>
      <c r="DH8" s="148"/>
      <c r="DI8" s="148"/>
      <c r="DJ8" s="148"/>
      <c r="DK8" s="149"/>
      <c r="DL8" s="147" t="s">
        <v>22</v>
      </c>
      <c r="DM8" s="148"/>
      <c r="DN8" s="148"/>
      <c r="DO8" s="148"/>
      <c r="DP8" s="149"/>
      <c r="DQ8" s="147" t="s">
        <v>23</v>
      </c>
      <c r="DR8" s="148"/>
      <c r="DS8" s="148"/>
      <c r="DT8" s="148"/>
      <c r="DU8" s="149"/>
      <c r="DV8" s="157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153"/>
      <c r="N9" s="154"/>
      <c r="O9" s="154"/>
      <c r="P9" s="154"/>
      <c r="Q9" s="154"/>
      <c r="R9" s="155"/>
      <c r="S9" s="153"/>
      <c r="T9" s="154"/>
      <c r="U9" s="154"/>
      <c r="V9" s="154"/>
      <c r="W9" s="154"/>
      <c r="X9" s="154"/>
      <c r="Y9" s="154"/>
      <c r="Z9" s="155"/>
      <c r="AA9" s="153"/>
      <c r="AB9" s="154"/>
      <c r="AC9" s="154"/>
      <c r="AD9" s="154"/>
      <c r="AE9" s="154"/>
      <c r="AF9" s="155"/>
      <c r="AG9" s="153"/>
      <c r="AH9" s="154"/>
      <c r="AI9" s="154"/>
      <c r="AJ9" s="154"/>
      <c r="AK9" s="154"/>
      <c r="AL9" s="155"/>
      <c r="AM9" s="153"/>
      <c r="AN9" s="154"/>
      <c r="AO9" s="154"/>
      <c r="AP9" s="154"/>
      <c r="AQ9" s="154"/>
      <c r="AR9" s="155"/>
      <c r="AS9" s="143"/>
      <c r="AT9" s="143"/>
      <c r="AU9" s="143"/>
      <c r="AV9" s="143"/>
      <c r="AW9" s="153"/>
      <c r="AX9" s="154"/>
      <c r="AY9" s="154"/>
      <c r="AZ9" s="154"/>
      <c r="BA9" s="154"/>
      <c r="BB9" s="154"/>
      <c r="BC9" s="155"/>
      <c r="BD9" s="153"/>
      <c r="BE9" s="154"/>
      <c r="BF9" s="154"/>
      <c r="BG9" s="154"/>
      <c r="BH9" s="154"/>
      <c r="BI9" s="154"/>
      <c r="BJ9" s="155"/>
      <c r="BK9" s="153"/>
      <c r="BL9" s="154"/>
      <c r="BM9" s="154"/>
      <c r="BN9" s="154"/>
      <c r="BO9" s="154"/>
      <c r="BP9" s="154"/>
      <c r="BQ9" s="155"/>
      <c r="BR9" s="153"/>
      <c r="BS9" s="154"/>
      <c r="BT9" s="154"/>
      <c r="BU9" s="154"/>
      <c r="BV9" s="154"/>
      <c r="BW9" s="155"/>
      <c r="BX9" s="162" t="s">
        <v>12</v>
      </c>
      <c r="BY9" s="163"/>
      <c r="BZ9" s="163"/>
      <c r="CA9" s="163"/>
      <c r="CB9" s="163"/>
      <c r="CC9" s="164"/>
      <c r="CD9" s="162" t="s">
        <v>13</v>
      </c>
      <c r="CE9" s="163"/>
      <c r="CF9" s="163"/>
      <c r="CG9" s="163"/>
      <c r="CH9" s="163"/>
      <c r="CI9" s="164"/>
      <c r="CJ9" s="162" t="s">
        <v>14</v>
      </c>
      <c r="CK9" s="163"/>
      <c r="CL9" s="163"/>
      <c r="CM9" s="163"/>
      <c r="CN9" s="164"/>
      <c r="CO9" s="11" t="s">
        <v>15</v>
      </c>
      <c r="CP9" s="11" t="s">
        <v>16</v>
      </c>
      <c r="CQ9" s="11" t="s">
        <v>31</v>
      </c>
      <c r="CR9" s="11" t="s">
        <v>32</v>
      </c>
      <c r="CS9" s="153"/>
      <c r="CT9" s="154"/>
      <c r="CU9" s="154"/>
      <c r="CV9" s="154"/>
      <c r="CW9" s="154"/>
      <c r="CX9" s="155"/>
      <c r="CY9" s="143"/>
      <c r="CZ9" s="153"/>
      <c r="DA9" s="154"/>
      <c r="DB9" s="154"/>
      <c r="DC9" s="154"/>
      <c r="DD9" s="154"/>
      <c r="DE9" s="155"/>
      <c r="DF9" s="153"/>
      <c r="DG9" s="154"/>
      <c r="DH9" s="154"/>
      <c r="DI9" s="154"/>
      <c r="DJ9" s="154"/>
      <c r="DK9" s="155"/>
      <c r="DL9" s="153"/>
      <c r="DM9" s="154"/>
      <c r="DN9" s="154"/>
      <c r="DO9" s="154"/>
      <c r="DP9" s="155"/>
      <c r="DQ9" s="153"/>
      <c r="DR9" s="154"/>
      <c r="DS9" s="154"/>
      <c r="DT9" s="154"/>
      <c r="DU9" s="155"/>
      <c r="DV9" s="158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71">
        <v>1</v>
      </c>
      <c r="B10" s="172"/>
      <c r="C10" s="172"/>
      <c r="D10" s="172"/>
      <c r="E10" s="172"/>
      <c r="F10" s="173"/>
      <c r="G10" s="171">
        <v>2</v>
      </c>
      <c r="H10" s="172"/>
      <c r="I10" s="172"/>
      <c r="J10" s="172"/>
      <c r="K10" s="172"/>
      <c r="L10" s="173"/>
      <c r="M10" s="171">
        <v>3</v>
      </c>
      <c r="N10" s="172"/>
      <c r="O10" s="172"/>
      <c r="P10" s="172"/>
      <c r="Q10" s="172"/>
      <c r="R10" s="173"/>
      <c r="S10" s="171">
        <v>4</v>
      </c>
      <c r="T10" s="172"/>
      <c r="U10" s="172"/>
      <c r="V10" s="172"/>
      <c r="W10" s="172"/>
      <c r="X10" s="172"/>
      <c r="Y10" s="172"/>
      <c r="Z10" s="173"/>
      <c r="AA10" s="171">
        <v>5</v>
      </c>
      <c r="AB10" s="172"/>
      <c r="AC10" s="172"/>
      <c r="AD10" s="172"/>
      <c r="AE10" s="172"/>
      <c r="AF10" s="173"/>
      <c r="AG10" s="171">
        <v>6</v>
      </c>
      <c r="AH10" s="172"/>
      <c r="AI10" s="172"/>
      <c r="AJ10" s="172"/>
      <c r="AK10" s="172"/>
      <c r="AL10" s="173"/>
      <c r="AM10" s="171">
        <v>7</v>
      </c>
      <c r="AN10" s="172"/>
      <c r="AO10" s="172"/>
      <c r="AP10" s="172"/>
      <c r="AQ10" s="172"/>
      <c r="AR10" s="173"/>
      <c r="AS10" s="37">
        <v>8</v>
      </c>
      <c r="AT10" s="42">
        <v>9</v>
      </c>
      <c r="AU10" s="37">
        <v>10</v>
      </c>
      <c r="AV10" s="37">
        <v>11</v>
      </c>
      <c r="AW10" s="171">
        <v>10</v>
      </c>
      <c r="AX10" s="172"/>
      <c r="AY10" s="172"/>
      <c r="AZ10" s="172"/>
      <c r="BA10" s="172"/>
      <c r="BB10" s="172"/>
      <c r="BC10" s="173"/>
      <c r="BD10" s="171">
        <v>11</v>
      </c>
      <c r="BE10" s="172"/>
      <c r="BF10" s="172"/>
      <c r="BG10" s="172"/>
      <c r="BH10" s="172"/>
      <c r="BI10" s="172"/>
      <c r="BJ10" s="173"/>
      <c r="BK10" s="171">
        <v>12</v>
      </c>
      <c r="BL10" s="172"/>
      <c r="BM10" s="172"/>
      <c r="BN10" s="172"/>
      <c r="BO10" s="172"/>
      <c r="BP10" s="172"/>
      <c r="BQ10" s="173"/>
      <c r="BR10" s="171">
        <v>13</v>
      </c>
      <c r="BS10" s="172"/>
      <c r="BT10" s="172"/>
      <c r="BU10" s="172"/>
      <c r="BV10" s="172"/>
      <c r="BW10" s="173"/>
      <c r="BX10" s="171">
        <v>14</v>
      </c>
      <c r="BY10" s="172"/>
      <c r="BZ10" s="172"/>
      <c r="CA10" s="172"/>
      <c r="CB10" s="172"/>
      <c r="CC10" s="173"/>
      <c r="CD10" s="171">
        <v>15</v>
      </c>
      <c r="CE10" s="172"/>
      <c r="CF10" s="172"/>
      <c r="CG10" s="172"/>
      <c r="CH10" s="172"/>
      <c r="CI10" s="173"/>
      <c r="CJ10" s="171">
        <v>16</v>
      </c>
      <c r="CK10" s="172"/>
      <c r="CL10" s="172"/>
      <c r="CM10" s="172"/>
      <c r="CN10" s="173"/>
      <c r="CO10" s="37">
        <v>17</v>
      </c>
      <c r="CP10" s="37">
        <v>18</v>
      </c>
      <c r="CQ10" s="37">
        <v>19</v>
      </c>
      <c r="CR10" s="37">
        <v>20</v>
      </c>
      <c r="CS10" s="171">
        <v>21</v>
      </c>
      <c r="CT10" s="172"/>
      <c r="CU10" s="172"/>
      <c r="CV10" s="172"/>
      <c r="CW10" s="172"/>
      <c r="CX10" s="173"/>
      <c r="CY10" s="21">
        <v>24</v>
      </c>
      <c r="CZ10" s="171">
        <v>22</v>
      </c>
      <c r="DA10" s="172"/>
      <c r="DB10" s="172"/>
      <c r="DC10" s="172"/>
      <c r="DD10" s="172"/>
      <c r="DE10" s="173"/>
      <c r="DF10" s="171">
        <v>23</v>
      </c>
      <c r="DG10" s="172"/>
      <c r="DH10" s="172"/>
      <c r="DI10" s="172"/>
      <c r="DJ10" s="172"/>
      <c r="DK10" s="173"/>
      <c r="DL10" s="171">
        <v>24</v>
      </c>
      <c r="DM10" s="172"/>
      <c r="DN10" s="172"/>
      <c r="DO10" s="172"/>
      <c r="DP10" s="173"/>
      <c r="DQ10" s="171">
        <v>25</v>
      </c>
      <c r="DR10" s="172"/>
      <c r="DS10" s="172"/>
      <c r="DT10" s="172"/>
      <c r="DU10" s="173"/>
      <c r="DV10" s="37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74">
        <v>1</v>
      </c>
      <c r="B11" s="175"/>
      <c r="C11" s="175"/>
      <c r="D11" s="175"/>
      <c r="E11" s="175"/>
      <c r="F11" s="176"/>
      <c r="G11" s="174">
        <v>2</v>
      </c>
      <c r="H11" s="175"/>
      <c r="I11" s="175"/>
      <c r="J11" s="175"/>
      <c r="K11" s="175"/>
      <c r="L11" s="176"/>
      <c r="M11" s="174">
        <v>3</v>
      </c>
      <c r="N11" s="175"/>
      <c r="O11" s="175"/>
      <c r="P11" s="175"/>
      <c r="Q11" s="175"/>
      <c r="R11" s="176"/>
      <c r="S11" s="174">
        <v>4</v>
      </c>
      <c r="T11" s="175"/>
      <c r="U11" s="175"/>
      <c r="V11" s="175"/>
      <c r="W11" s="175"/>
      <c r="X11" s="175"/>
      <c r="Y11" s="175"/>
      <c r="Z11" s="176"/>
      <c r="AA11" s="174">
        <v>5</v>
      </c>
      <c r="AB11" s="175"/>
      <c r="AC11" s="175"/>
      <c r="AD11" s="175"/>
      <c r="AE11" s="175"/>
      <c r="AF11" s="176"/>
      <c r="AG11" s="174">
        <v>6</v>
      </c>
      <c r="AH11" s="175"/>
      <c r="AI11" s="175"/>
      <c r="AJ11" s="175"/>
      <c r="AK11" s="175"/>
      <c r="AL11" s="176"/>
      <c r="AM11" s="174">
        <v>7</v>
      </c>
      <c r="AN11" s="175"/>
      <c r="AO11" s="175"/>
      <c r="AP11" s="175"/>
      <c r="AQ11" s="175"/>
      <c r="AR11" s="176"/>
      <c r="AS11" s="38"/>
      <c r="AT11" s="5">
        <v>9</v>
      </c>
      <c r="AU11" s="38"/>
      <c r="AV11" s="38"/>
      <c r="AW11" s="174">
        <v>10</v>
      </c>
      <c r="AX11" s="175"/>
      <c r="AY11" s="175"/>
      <c r="AZ11" s="175"/>
      <c r="BA11" s="175"/>
      <c r="BB11" s="175"/>
      <c r="BC11" s="176"/>
      <c r="BD11" s="174">
        <v>11</v>
      </c>
      <c r="BE11" s="175"/>
      <c r="BF11" s="175"/>
      <c r="BG11" s="175"/>
      <c r="BH11" s="175"/>
      <c r="BI11" s="175"/>
      <c r="BJ11" s="176"/>
      <c r="BK11" s="174">
        <v>12</v>
      </c>
      <c r="BL11" s="175"/>
      <c r="BM11" s="175"/>
      <c r="BN11" s="175"/>
      <c r="BO11" s="175"/>
      <c r="BP11" s="175"/>
      <c r="BQ11" s="176"/>
      <c r="BR11" s="174">
        <v>13</v>
      </c>
      <c r="BS11" s="175"/>
      <c r="BT11" s="175"/>
      <c r="BU11" s="175"/>
      <c r="BV11" s="175"/>
      <c r="BW11" s="176"/>
      <c r="BX11" s="174">
        <v>14</v>
      </c>
      <c r="BY11" s="175"/>
      <c r="BZ11" s="175"/>
      <c r="CA11" s="175"/>
      <c r="CB11" s="175"/>
      <c r="CC11" s="176"/>
      <c r="CD11" s="174">
        <v>15</v>
      </c>
      <c r="CE11" s="175"/>
      <c r="CF11" s="175"/>
      <c r="CG11" s="175"/>
      <c r="CH11" s="175"/>
      <c r="CI11" s="176"/>
      <c r="CJ11" s="174">
        <v>16</v>
      </c>
      <c r="CK11" s="175"/>
      <c r="CL11" s="175"/>
      <c r="CM11" s="175"/>
      <c r="CN11" s="176"/>
      <c r="CO11" s="39">
        <v>17</v>
      </c>
      <c r="CP11" s="39">
        <v>18</v>
      </c>
      <c r="CQ11" s="39">
        <v>19</v>
      </c>
      <c r="CR11" s="39">
        <v>20</v>
      </c>
      <c r="CS11" s="174">
        <v>21</v>
      </c>
      <c r="CT11" s="175"/>
      <c r="CU11" s="175"/>
      <c r="CV11" s="175"/>
      <c r="CW11" s="175"/>
      <c r="CX11" s="176"/>
      <c r="CY11" s="39">
        <v>22</v>
      </c>
      <c r="CZ11" s="174">
        <v>23</v>
      </c>
      <c r="DA11" s="175"/>
      <c r="DB11" s="175"/>
      <c r="DC11" s="175"/>
      <c r="DD11" s="175"/>
      <c r="DE11" s="176"/>
      <c r="DF11" s="174">
        <v>24</v>
      </c>
      <c r="DG11" s="175"/>
      <c r="DH11" s="175"/>
      <c r="DI11" s="175"/>
      <c r="DJ11" s="175"/>
      <c r="DK11" s="176"/>
      <c r="DL11" s="174">
        <v>25</v>
      </c>
      <c r="DM11" s="175"/>
      <c r="DN11" s="175"/>
      <c r="DO11" s="175"/>
      <c r="DP11" s="176"/>
      <c r="DQ11" s="174">
        <v>26</v>
      </c>
      <c r="DR11" s="175"/>
      <c r="DS11" s="175"/>
      <c r="DT11" s="175"/>
      <c r="DU11" s="176"/>
      <c r="DV11" s="38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14.25" customHeight="1" collapsed="1">
      <c r="A12" s="177"/>
      <c r="B12" s="178"/>
      <c r="C12" s="178"/>
      <c r="D12" s="178"/>
      <c r="E12" s="178"/>
      <c r="F12" s="179"/>
      <c r="G12" s="159"/>
      <c r="H12" s="160"/>
      <c r="I12" s="160"/>
      <c r="J12" s="160"/>
      <c r="K12" s="160"/>
      <c r="L12" s="161"/>
      <c r="M12" s="159"/>
      <c r="N12" s="160"/>
      <c r="O12" s="160"/>
      <c r="P12" s="160"/>
      <c r="Q12" s="160"/>
      <c r="R12" s="161"/>
      <c r="S12" s="159"/>
      <c r="T12" s="160"/>
      <c r="U12" s="160"/>
      <c r="V12" s="160"/>
      <c r="W12" s="160"/>
      <c r="X12" s="160"/>
      <c r="Y12" s="160"/>
      <c r="Z12" s="161"/>
      <c r="AA12" s="159"/>
      <c r="AB12" s="160"/>
      <c r="AC12" s="160"/>
      <c r="AD12" s="160"/>
      <c r="AE12" s="160"/>
      <c r="AF12" s="161"/>
      <c r="AG12" s="180"/>
      <c r="AH12" s="181"/>
      <c r="AI12" s="181"/>
      <c r="AJ12" s="181"/>
      <c r="AK12" s="181"/>
      <c r="AL12" s="182"/>
      <c r="AM12" s="183"/>
      <c r="AN12" s="184"/>
      <c r="AO12" s="184"/>
      <c r="AP12" s="184"/>
      <c r="AQ12" s="184"/>
      <c r="AR12" s="185"/>
      <c r="AS12" s="4" t="str">
        <f>AS46</f>
        <v>В</v>
      </c>
      <c r="AT12" s="12"/>
      <c r="AU12" s="3" t="s">
        <v>52</v>
      </c>
      <c r="AV12" s="3" t="s">
        <v>51</v>
      </c>
      <c r="AW12" s="186"/>
      <c r="AX12" s="187"/>
      <c r="AY12" s="187"/>
      <c r="AZ12" s="187"/>
      <c r="BA12" s="187"/>
      <c r="BB12" s="187"/>
      <c r="BC12" s="188"/>
      <c r="BD12" s="189">
        <v>0</v>
      </c>
      <c r="BE12" s="190"/>
      <c r="BF12" s="190"/>
      <c r="BG12" s="190"/>
      <c r="BH12" s="190"/>
      <c r="BI12" s="190"/>
      <c r="BJ12" s="191"/>
      <c r="BK12" s="189">
        <v>0</v>
      </c>
      <c r="BL12" s="190"/>
      <c r="BM12" s="190"/>
      <c r="BN12" s="190"/>
      <c r="BO12" s="190"/>
      <c r="BP12" s="190"/>
      <c r="BQ12" s="191"/>
      <c r="BR12" s="192">
        <f>BX12+CD12+CJ12</f>
        <v>0</v>
      </c>
      <c r="BS12" s="193"/>
      <c r="BT12" s="193"/>
      <c r="BU12" s="193"/>
      <c r="BV12" s="193"/>
      <c r="BW12" s="194"/>
      <c r="BX12" s="192"/>
      <c r="BY12" s="193"/>
      <c r="BZ12" s="193"/>
      <c r="CA12" s="193"/>
      <c r="CB12" s="193"/>
      <c r="CC12" s="194"/>
      <c r="CD12" s="192"/>
      <c r="CE12" s="193"/>
      <c r="CF12" s="193"/>
      <c r="CG12" s="193"/>
      <c r="CH12" s="193"/>
      <c r="CI12" s="194"/>
      <c r="CJ12" s="192"/>
      <c r="CK12" s="193"/>
      <c r="CL12" s="193"/>
      <c r="CM12" s="193"/>
      <c r="CN12" s="194"/>
      <c r="CO12" s="22"/>
      <c r="CP12" s="22"/>
      <c r="CQ12" s="17"/>
      <c r="CR12" s="22"/>
      <c r="CS12" s="189"/>
      <c r="CT12" s="190"/>
      <c r="CU12" s="190"/>
      <c r="CV12" s="190"/>
      <c r="CW12" s="190"/>
      <c r="CX12" s="191"/>
      <c r="CY12" s="43">
        <f>-DW12</f>
        <v>0</v>
      </c>
      <c r="CZ12" s="189"/>
      <c r="DA12" s="190"/>
      <c r="DB12" s="190"/>
      <c r="DC12" s="190"/>
      <c r="DD12" s="190"/>
      <c r="DE12" s="191"/>
      <c r="DF12" s="195"/>
      <c r="DG12" s="196"/>
      <c r="DH12" s="196"/>
      <c r="DI12" s="196"/>
      <c r="DJ12" s="196"/>
      <c r="DK12" s="197"/>
      <c r="DL12" s="198"/>
      <c r="DM12" s="199"/>
      <c r="DN12" s="199"/>
      <c r="DO12" s="199"/>
      <c r="DP12" s="200"/>
      <c r="DQ12" s="198"/>
      <c r="DR12" s="199"/>
      <c r="DS12" s="199"/>
      <c r="DT12" s="199"/>
      <c r="DU12" s="200"/>
      <c r="DV12" s="1"/>
      <c r="DW12" s="20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</row>
    <row r="13" spans="1:226" ht="26.25" customHeight="1" hidden="1" outlineLevel="1">
      <c r="A13" s="177"/>
      <c r="B13" s="178"/>
      <c r="C13" s="178"/>
      <c r="D13" s="178"/>
      <c r="E13" s="178"/>
      <c r="F13" s="179"/>
      <c r="G13" s="159"/>
      <c r="H13" s="160"/>
      <c r="I13" s="160"/>
      <c r="J13" s="160"/>
      <c r="K13" s="160"/>
      <c r="L13" s="161"/>
      <c r="M13" s="159"/>
      <c r="N13" s="160"/>
      <c r="O13" s="160"/>
      <c r="P13" s="160"/>
      <c r="Q13" s="160"/>
      <c r="R13" s="161"/>
      <c r="S13" s="201"/>
      <c r="T13" s="202"/>
      <c r="U13" s="202"/>
      <c r="V13" s="202"/>
      <c r="W13" s="202"/>
      <c r="X13" s="202"/>
      <c r="Y13" s="202"/>
      <c r="Z13" s="203"/>
      <c r="AA13" s="159"/>
      <c r="AB13" s="160"/>
      <c r="AC13" s="160"/>
      <c r="AD13" s="160"/>
      <c r="AE13" s="160"/>
      <c r="AF13" s="161"/>
      <c r="AG13" s="180"/>
      <c r="AH13" s="181"/>
      <c r="AI13" s="181"/>
      <c r="AJ13" s="181"/>
      <c r="AK13" s="181"/>
      <c r="AL13" s="182"/>
      <c r="AM13" s="183"/>
      <c r="AN13" s="184"/>
      <c r="AO13" s="184"/>
      <c r="AP13" s="184"/>
      <c r="AQ13" s="184"/>
      <c r="AR13" s="185"/>
      <c r="AS13" s="4"/>
      <c r="AT13" s="33">
        <f>AM13-AG13</f>
        <v>0</v>
      </c>
      <c r="AU13" s="3"/>
      <c r="AV13" s="3"/>
      <c r="AW13" s="186"/>
      <c r="AX13" s="187"/>
      <c r="AY13" s="187"/>
      <c r="AZ13" s="187"/>
      <c r="BA13" s="187"/>
      <c r="BB13" s="187"/>
      <c r="BC13" s="188"/>
      <c r="BD13" s="189"/>
      <c r="BE13" s="190"/>
      <c r="BF13" s="190"/>
      <c r="BG13" s="190"/>
      <c r="BH13" s="190"/>
      <c r="BI13" s="190"/>
      <c r="BJ13" s="191"/>
      <c r="BK13" s="189"/>
      <c r="BL13" s="190"/>
      <c r="BM13" s="190"/>
      <c r="BN13" s="190"/>
      <c r="BO13" s="190"/>
      <c r="BP13" s="190"/>
      <c r="BQ13" s="191"/>
      <c r="BR13" s="204">
        <f>BX13+CD13+CJ13</f>
        <v>0</v>
      </c>
      <c r="BS13" s="205"/>
      <c r="BT13" s="205"/>
      <c r="BU13" s="205"/>
      <c r="BV13" s="205"/>
      <c r="BW13" s="206"/>
      <c r="BX13" s="192"/>
      <c r="BY13" s="193"/>
      <c r="BZ13" s="193"/>
      <c r="CA13" s="193"/>
      <c r="CB13" s="193"/>
      <c r="CC13" s="194"/>
      <c r="CD13" s="192"/>
      <c r="CE13" s="193"/>
      <c r="CF13" s="193"/>
      <c r="CG13" s="193"/>
      <c r="CH13" s="193"/>
      <c r="CI13" s="194"/>
      <c r="CJ13" s="192"/>
      <c r="CK13" s="193"/>
      <c r="CL13" s="193"/>
      <c r="CM13" s="193"/>
      <c r="CN13" s="194"/>
      <c r="CO13" s="22"/>
      <c r="CP13" s="22"/>
      <c r="CQ13" s="17"/>
      <c r="CR13" s="22"/>
      <c r="CS13" s="207"/>
      <c r="CT13" s="208"/>
      <c r="CU13" s="208"/>
      <c r="CV13" s="208"/>
      <c r="CW13" s="208"/>
      <c r="CX13" s="209"/>
      <c r="CY13" s="2"/>
      <c r="CZ13" s="207"/>
      <c r="DA13" s="208"/>
      <c r="DB13" s="208"/>
      <c r="DC13" s="208"/>
      <c r="DD13" s="208"/>
      <c r="DE13" s="209"/>
      <c r="DF13" s="177"/>
      <c r="DG13" s="178"/>
      <c r="DH13" s="178"/>
      <c r="DI13" s="178"/>
      <c r="DJ13" s="178"/>
      <c r="DK13" s="179"/>
      <c r="DL13" s="177"/>
      <c r="DM13" s="178"/>
      <c r="DN13" s="178"/>
      <c r="DO13" s="178"/>
      <c r="DP13" s="179"/>
      <c r="DQ13" s="177"/>
      <c r="DR13" s="178"/>
      <c r="DS13" s="178"/>
      <c r="DT13" s="178"/>
      <c r="DU13" s="179"/>
      <c r="DV13" s="22"/>
      <c r="DW13" s="20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</row>
    <row r="14" spans="1:226" ht="30.75" customHeight="1" hidden="1" outlineLevel="1">
      <c r="A14" s="177"/>
      <c r="B14" s="178"/>
      <c r="C14" s="178"/>
      <c r="D14" s="178"/>
      <c r="E14" s="178"/>
      <c r="F14" s="179"/>
      <c r="G14" s="159"/>
      <c r="H14" s="160"/>
      <c r="I14" s="160"/>
      <c r="J14" s="160"/>
      <c r="K14" s="160"/>
      <c r="L14" s="161"/>
      <c r="M14" s="159"/>
      <c r="N14" s="160"/>
      <c r="O14" s="160"/>
      <c r="P14" s="160"/>
      <c r="Q14" s="160"/>
      <c r="R14" s="161"/>
      <c r="S14" s="201"/>
      <c r="T14" s="202"/>
      <c r="U14" s="202"/>
      <c r="V14" s="202"/>
      <c r="W14" s="202"/>
      <c r="X14" s="202"/>
      <c r="Y14" s="202"/>
      <c r="Z14" s="203"/>
      <c r="AA14" s="159"/>
      <c r="AB14" s="160"/>
      <c r="AC14" s="160"/>
      <c r="AD14" s="160"/>
      <c r="AE14" s="160"/>
      <c r="AF14" s="161"/>
      <c r="AG14" s="180"/>
      <c r="AH14" s="181"/>
      <c r="AI14" s="181"/>
      <c r="AJ14" s="181"/>
      <c r="AK14" s="181"/>
      <c r="AL14" s="182"/>
      <c r="AM14" s="183"/>
      <c r="AN14" s="184"/>
      <c r="AO14" s="184"/>
      <c r="AP14" s="184"/>
      <c r="AQ14" s="184"/>
      <c r="AR14" s="185"/>
      <c r="AS14" s="4"/>
      <c r="AT14" s="33">
        <f>AM14-AG14</f>
        <v>0</v>
      </c>
      <c r="AU14" s="3"/>
      <c r="AV14" s="3"/>
      <c r="AW14" s="186"/>
      <c r="AX14" s="187"/>
      <c r="AY14" s="187"/>
      <c r="AZ14" s="187"/>
      <c r="BA14" s="187"/>
      <c r="BB14" s="187"/>
      <c r="BC14" s="188"/>
      <c r="BD14" s="189"/>
      <c r="BE14" s="190"/>
      <c r="BF14" s="190"/>
      <c r="BG14" s="190"/>
      <c r="BH14" s="190"/>
      <c r="BI14" s="190"/>
      <c r="BJ14" s="191"/>
      <c r="BK14" s="189"/>
      <c r="BL14" s="190"/>
      <c r="BM14" s="190"/>
      <c r="BN14" s="190"/>
      <c r="BO14" s="190"/>
      <c r="BP14" s="190"/>
      <c r="BQ14" s="191"/>
      <c r="BR14" s="210">
        <f>BX14+CD14+CJ14</f>
        <v>0</v>
      </c>
      <c r="BS14" s="211"/>
      <c r="BT14" s="211"/>
      <c r="BU14" s="211"/>
      <c r="BV14" s="211"/>
      <c r="BW14" s="212"/>
      <c r="BX14" s="192"/>
      <c r="BY14" s="193"/>
      <c r="BZ14" s="193"/>
      <c r="CA14" s="193"/>
      <c r="CB14" s="193"/>
      <c r="CC14" s="194"/>
      <c r="CD14" s="192"/>
      <c r="CE14" s="193"/>
      <c r="CF14" s="193"/>
      <c r="CG14" s="193"/>
      <c r="CH14" s="193"/>
      <c r="CI14" s="194"/>
      <c r="CJ14" s="192"/>
      <c r="CK14" s="193"/>
      <c r="CL14" s="193"/>
      <c r="CM14" s="193"/>
      <c r="CN14" s="194"/>
      <c r="CO14" s="22"/>
      <c r="CP14" s="22"/>
      <c r="CQ14" s="17"/>
      <c r="CR14" s="22"/>
      <c r="CS14" s="207"/>
      <c r="CT14" s="208"/>
      <c r="CU14" s="208"/>
      <c r="CV14" s="208"/>
      <c r="CW14" s="208"/>
      <c r="CX14" s="209"/>
      <c r="CY14" s="2"/>
      <c r="CZ14" s="207"/>
      <c r="DA14" s="208"/>
      <c r="DB14" s="208"/>
      <c r="DC14" s="208"/>
      <c r="DD14" s="208"/>
      <c r="DE14" s="209"/>
      <c r="DF14" s="177"/>
      <c r="DG14" s="178"/>
      <c r="DH14" s="178"/>
      <c r="DI14" s="178"/>
      <c r="DJ14" s="178"/>
      <c r="DK14" s="179"/>
      <c r="DL14" s="177"/>
      <c r="DM14" s="178"/>
      <c r="DN14" s="178"/>
      <c r="DO14" s="178"/>
      <c r="DP14" s="179"/>
      <c r="DQ14" s="177"/>
      <c r="DR14" s="178"/>
      <c r="DS14" s="178"/>
      <c r="DT14" s="178"/>
      <c r="DU14" s="179"/>
      <c r="DV14" s="22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</row>
    <row r="15" spans="1:226" ht="15" customHeight="1" hidden="1" outlineLevel="1">
      <c r="A15" s="177"/>
      <c r="B15" s="178"/>
      <c r="C15" s="178"/>
      <c r="D15" s="178"/>
      <c r="E15" s="178"/>
      <c r="F15" s="179"/>
      <c r="G15" s="159"/>
      <c r="H15" s="160"/>
      <c r="I15" s="160"/>
      <c r="J15" s="160"/>
      <c r="K15" s="160"/>
      <c r="L15" s="161"/>
      <c r="M15" s="159"/>
      <c r="N15" s="160"/>
      <c r="O15" s="160"/>
      <c r="P15" s="160"/>
      <c r="Q15" s="160"/>
      <c r="R15" s="161"/>
      <c r="S15" s="159"/>
      <c r="T15" s="160"/>
      <c r="U15" s="160"/>
      <c r="V15" s="160"/>
      <c r="W15" s="160"/>
      <c r="X15" s="160"/>
      <c r="Y15" s="160"/>
      <c r="Z15" s="161"/>
      <c r="AA15" s="159"/>
      <c r="AB15" s="160"/>
      <c r="AC15" s="160"/>
      <c r="AD15" s="160"/>
      <c r="AE15" s="160"/>
      <c r="AF15" s="161"/>
      <c r="AG15" s="180"/>
      <c r="AH15" s="181"/>
      <c r="AI15" s="181"/>
      <c r="AJ15" s="181"/>
      <c r="AK15" s="181"/>
      <c r="AL15" s="182"/>
      <c r="AM15" s="183"/>
      <c r="AN15" s="184"/>
      <c r="AO15" s="184"/>
      <c r="AP15" s="184"/>
      <c r="AQ15" s="184"/>
      <c r="AR15" s="185"/>
      <c r="AS15" s="4"/>
      <c r="AT15" s="33">
        <f>AM15-AG15</f>
        <v>0</v>
      </c>
      <c r="AU15" s="3"/>
      <c r="AV15" s="3"/>
      <c r="AW15" s="186"/>
      <c r="AX15" s="187"/>
      <c r="AY15" s="187"/>
      <c r="AZ15" s="187"/>
      <c r="BA15" s="187"/>
      <c r="BB15" s="187"/>
      <c r="BC15" s="188"/>
      <c r="BD15" s="189"/>
      <c r="BE15" s="190"/>
      <c r="BF15" s="190"/>
      <c r="BG15" s="190"/>
      <c r="BH15" s="190"/>
      <c r="BI15" s="190"/>
      <c r="BJ15" s="191"/>
      <c r="BK15" s="189"/>
      <c r="BL15" s="190"/>
      <c r="BM15" s="190"/>
      <c r="BN15" s="190"/>
      <c r="BO15" s="190"/>
      <c r="BP15" s="190"/>
      <c r="BQ15" s="191"/>
      <c r="BR15" s="210">
        <f aca="true" t="shared" si="0" ref="BR15:BR42">BX15+CD15+CJ15</f>
        <v>0</v>
      </c>
      <c r="BS15" s="211"/>
      <c r="BT15" s="211"/>
      <c r="BU15" s="211"/>
      <c r="BV15" s="211"/>
      <c r="BW15" s="212"/>
      <c r="BX15" s="192"/>
      <c r="BY15" s="193"/>
      <c r="BZ15" s="193"/>
      <c r="CA15" s="193"/>
      <c r="CB15" s="193"/>
      <c r="CC15" s="194"/>
      <c r="CD15" s="192"/>
      <c r="CE15" s="193"/>
      <c r="CF15" s="193"/>
      <c r="CG15" s="193"/>
      <c r="CH15" s="193"/>
      <c r="CI15" s="194"/>
      <c r="CJ15" s="192"/>
      <c r="CK15" s="193"/>
      <c r="CL15" s="193"/>
      <c r="CM15" s="193"/>
      <c r="CN15" s="194"/>
      <c r="CO15" s="22"/>
      <c r="CP15" s="22"/>
      <c r="CQ15" s="17"/>
      <c r="CR15" s="22"/>
      <c r="CS15" s="207"/>
      <c r="CT15" s="208"/>
      <c r="CU15" s="208"/>
      <c r="CV15" s="208"/>
      <c r="CW15" s="208"/>
      <c r="CX15" s="209"/>
      <c r="CY15" s="2"/>
      <c r="CZ15" s="207"/>
      <c r="DA15" s="208"/>
      <c r="DB15" s="208"/>
      <c r="DC15" s="208"/>
      <c r="DD15" s="208"/>
      <c r="DE15" s="209"/>
      <c r="DF15" s="177"/>
      <c r="DG15" s="178"/>
      <c r="DH15" s="178"/>
      <c r="DI15" s="178"/>
      <c r="DJ15" s="178"/>
      <c r="DK15" s="179"/>
      <c r="DL15" s="177"/>
      <c r="DM15" s="178"/>
      <c r="DN15" s="178"/>
      <c r="DO15" s="178"/>
      <c r="DP15" s="179"/>
      <c r="DQ15" s="177"/>
      <c r="DR15" s="178"/>
      <c r="DS15" s="178"/>
      <c r="DT15" s="178"/>
      <c r="DU15" s="179"/>
      <c r="DV15" s="22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</row>
    <row r="16" spans="1:226" ht="15" customHeight="1" hidden="1" outlineLevel="1">
      <c r="A16" s="177"/>
      <c r="B16" s="178"/>
      <c r="C16" s="178"/>
      <c r="D16" s="178"/>
      <c r="E16" s="178"/>
      <c r="F16" s="179"/>
      <c r="G16" s="159"/>
      <c r="H16" s="160"/>
      <c r="I16" s="160"/>
      <c r="J16" s="160"/>
      <c r="K16" s="160"/>
      <c r="L16" s="161"/>
      <c r="M16" s="159"/>
      <c r="N16" s="160"/>
      <c r="O16" s="160"/>
      <c r="P16" s="160"/>
      <c r="Q16" s="160"/>
      <c r="R16" s="161"/>
      <c r="S16" s="159"/>
      <c r="T16" s="160"/>
      <c r="U16" s="160"/>
      <c r="V16" s="160"/>
      <c r="W16" s="160"/>
      <c r="X16" s="160"/>
      <c r="Y16" s="160"/>
      <c r="Z16" s="161"/>
      <c r="AA16" s="159"/>
      <c r="AB16" s="160"/>
      <c r="AC16" s="160"/>
      <c r="AD16" s="160"/>
      <c r="AE16" s="160"/>
      <c r="AF16" s="161"/>
      <c r="AG16" s="180"/>
      <c r="AH16" s="181"/>
      <c r="AI16" s="181"/>
      <c r="AJ16" s="181"/>
      <c r="AK16" s="181"/>
      <c r="AL16" s="182"/>
      <c r="AM16" s="183"/>
      <c r="AN16" s="184"/>
      <c r="AO16" s="184"/>
      <c r="AP16" s="184"/>
      <c r="AQ16" s="184"/>
      <c r="AR16" s="185"/>
      <c r="AS16" s="4"/>
      <c r="AT16" s="33">
        <f>AM16-AG16</f>
        <v>0</v>
      </c>
      <c r="AU16" s="3"/>
      <c r="AV16" s="3"/>
      <c r="AW16" s="186"/>
      <c r="AX16" s="187"/>
      <c r="AY16" s="187"/>
      <c r="AZ16" s="187"/>
      <c r="BA16" s="187"/>
      <c r="BB16" s="187"/>
      <c r="BC16" s="188"/>
      <c r="BD16" s="189"/>
      <c r="BE16" s="190"/>
      <c r="BF16" s="190"/>
      <c r="BG16" s="190"/>
      <c r="BH16" s="190"/>
      <c r="BI16" s="190"/>
      <c r="BJ16" s="191"/>
      <c r="BK16" s="189"/>
      <c r="BL16" s="190"/>
      <c r="BM16" s="190"/>
      <c r="BN16" s="190"/>
      <c r="BO16" s="190"/>
      <c r="BP16" s="190"/>
      <c r="BQ16" s="191"/>
      <c r="BR16" s="210">
        <f t="shared" si="0"/>
        <v>0</v>
      </c>
      <c r="BS16" s="211"/>
      <c r="BT16" s="211"/>
      <c r="BU16" s="211"/>
      <c r="BV16" s="211"/>
      <c r="BW16" s="212"/>
      <c r="BX16" s="192"/>
      <c r="BY16" s="193"/>
      <c r="BZ16" s="193"/>
      <c r="CA16" s="193"/>
      <c r="CB16" s="193"/>
      <c r="CC16" s="194"/>
      <c r="CD16" s="192"/>
      <c r="CE16" s="193"/>
      <c r="CF16" s="193"/>
      <c r="CG16" s="193"/>
      <c r="CH16" s="193"/>
      <c r="CI16" s="194"/>
      <c r="CJ16" s="192"/>
      <c r="CK16" s="193"/>
      <c r="CL16" s="193"/>
      <c r="CM16" s="193"/>
      <c r="CN16" s="194"/>
      <c r="CO16" s="22"/>
      <c r="CP16" s="22"/>
      <c r="CQ16" s="17"/>
      <c r="CR16" s="22"/>
      <c r="CS16" s="207"/>
      <c r="CT16" s="208"/>
      <c r="CU16" s="208"/>
      <c r="CV16" s="208"/>
      <c r="CW16" s="208"/>
      <c r="CX16" s="209"/>
      <c r="CY16" s="2"/>
      <c r="CZ16" s="207"/>
      <c r="DA16" s="208"/>
      <c r="DB16" s="208"/>
      <c r="DC16" s="208"/>
      <c r="DD16" s="208"/>
      <c r="DE16" s="209"/>
      <c r="DF16" s="177"/>
      <c r="DG16" s="178"/>
      <c r="DH16" s="178"/>
      <c r="DI16" s="178"/>
      <c r="DJ16" s="178"/>
      <c r="DK16" s="179"/>
      <c r="DL16" s="177"/>
      <c r="DM16" s="178"/>
      <c r="DN16" s="178"/>
      <c r="DO16" s="178"/>
      <c r="DP16" s="179"/>
      <c r="DQ16" s="177"/>
      <c r="DR16" s="178"/>
      <c r="DS16" s="178"/>
      <c r="DT16" s="178"/>
      <c r="DU16" s="179"/>
      <c r="DV16" s="22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</row>
    <row r="17" spans="1:226" ht="15" customHeight="1" hidden="1" outlineLevel="1">
      <c r="A17" s="177"/>
      <c r="B17" s="178"/>
      <c r="C17" s="178"/>
      <c r="D17" s="178"/>
      <c r="E17" s="178"/>
      <c r="F17" s="179"/>
      <c r="G17" s="159"/>
      <c r="H17" s="160"/>
      <c r="I17" s="160"/>
      <c r="J17" s="160"/>
      <c r="K17" s="160"/>
      <c r="L17" s="161"/>
      <c r="M17" s="144"/>
      <c r="N17" s="145"/>
      <c r="O17" s="145"/>
      <c r="P17" s="145"/>
      <c r="Q17" s="145"/>
      <c r="R17" s="146"/>
      <c r="S17" s="159"/>
      <c r="T17" s="160"/>
      <c r="U17" s="160"/>
      <c r="V17" s="160"/>
      <c r="W17" s="160"/>
      <c r="X17" s="160"/>
      <c r="Y17" s="160"/>
      <c r="Z17" s="161"/>
      <c r="AA17" s="159"/>
      <c r="AB17" s="160"/>
      <c r="AC17" s="160"/>
      <c r="AD17" s="160"/>
      <c r="AE17" s="160"/>
      <c r="AF17" s="161"/>
      <c r="AG17" s="180"/>
      <c r="AH17" s="181"/>
      <c r="AI17" s="181"/>
      <c r="AJ17" s="181"/>
      <c r="AK17" s="181"/>
      <c r="AL17" s="182"/>
      <c r="AM17" s="183"/>
      <c r="AN17" s="184"/>
      <c r="AO17" s="184"/>
      <c r="AP17" s="184"/>
      <c r="AQ17" s="184"/>
      <c r="AR17" s="185"/>
      <c r="AS17" s="4"/>
      <c r="AT17" s="33">
        <f>AM17-AG17</f>
        <v>0</v>
      </c>
      <c r="AU17" s="3"/>
      <c r="AV17" s="3"/>
      <c r="AW17" s="186"/>
      <c r="AX17" s="187"/>
      <c r="AY17" s="187"/>
      <c r="AZ17" s="187"/>
      <c r="BA17" s="187"/>
      <c r="BB17" s="187"/>
      <c r="BC17" s="188"/>
      <c r="BD17" s="189"/>
      <c r="BE17" s="190"/>
      <c r="BF17" s="190"/>
      <c r="BG17" s="190"/>
      <c r="BH17" s="190"/>
      <c r="BI17" s="190"/>
      <c r="BJ17" s="191"/>
      <c r="BK17" s="189"/>
      <c r="BL17" s="190"/>
      <c r="BM17" s="190"/>
      <c r="BN17" s="190"/>
      <c r="BO17" s="190"/>
      <c r="BP17" s="190"/>
      <c r="BQ17" s="191"/>
      <c r="BR17" s="210">
        <f t="shared" si="0"/>
        <v>0</v>
      </c>
      <c r="BS17" s="211"/>
      <c r="BT17" s="211"/>
      <c r="BU17" s="211"/>
      <c r="BV17" s="211"/>
      <c r="BW17" s="212"/>
      <c r="BX17" s="192"/>
      <c r="BY17" s="193"/>
      <c r="BZ17" s="193"/>
      <c r="CA17" s="193"/>
      <c r="CB17" s="193"/>
      <c r="CC17" s="194"/>
      <c r="CD17" s="192"/>
      <c r="CE17" s="193"/>
      <c r="CF17" s="193"/>
      <c r="CG17" s="193"/>
      <c r="CH17" s="193"/>
      <c r="CI17" s="194"/>
      <c r="CJ17" s="192"/>
      <c r="CK17" s="193"/>
      <c r="CL17" s="193"/>
      <c r="CM17" s="193"/>
      <c r="CN17" s="194"/>
      <c r="CO17" s="22"/>
      <c r="CP17" s="22"/>
      <c r="CQ17" s="17"/>
      <c r="CR17" s="22"/>
      <c r="CS17" s="207"/>
      <c r="CT17" s="208"/>
      <c r="CU17" s="208"/>
      <c r="CV17" s="208"/>
      <c r="CW17" s="208"/>
      <c r="CX17" s="209"/>
      <c r="CY17" s="2"/>
      <c r="CZ17" s="207"/>
      <c r="DA17" s="208"/>
      <c r="DB17" s="208"/>
      <c r="DC17" s="208"/>
      <c r="DD17" s="208"/>
      <c r="DE17" s="209"/>
      <c r="DF17" s="177"/>
      <c r="DG17" s="178"/>
      <c r="DH17" s="178"/>
      <c r="DI17" s="178"/>
      <c r="DJ17" s="178"/>
      <c r="DK17" s="179"/>
      <c r="DL17" s="177"/>
      <c r="DM17" s="178"/>
      <c r="DN17" s="178"/>
      <c r="DO17" s="178"/>
      <c r="DP17" s="179"/>
      <c r="DQ17" s="177"/>
      <c r="DR17" s="178"/>
      <c r="DS17" s="178"/>
      <c r="DT17" s="178"/>
      <c r="DU17" s="179"/>
      <c r="DV17" s="22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</row>
    <row r="18" spans="1:226" ht="15" customHeight="1" hidden="1" outlineLevel="1">
      <c r="A18" s="177"/>
      <c r="B18" s="178"/>
      <c r="C18" s="178"/>
      <c r="D18" s="178"/>
      <c r="E18" s="178"/>
      <c r="F18" s="179"/>
      <c r="G18" s="159"/>
      <c r="H18" s="160"/>
      <c r="I18" s="160"/>
      <c r="J18" s="160"/>
      <c r="K18" s="160"/>
      <c r="L18" s="161"/>
      <c r="M18" s="144"/>
      <c r="N18" s="145"/>
      <c r="O18" s="145"/>
      <c r="P18" s="145"/>
      <c r="Q18" s="145"/>
      <c r="R18" s="146"/>
      <c r="S18" s="159"/>
      <c r="T18" s="160"/>
      <c r="U18" s="160"/>
      <c r="V18" s="160"/>
      <c r="W18" s="160"/>
      <c r="X18" s="160"/>
      <c r="Y18" s="160"/>
      <c r="Z18" s="161"/>
      <c r="AA18" s="159"/>
      <c r="AB18" s="160"/>
      <c r="AC18" s="160"/>
      <c r="AD18" s="160"/>
      <c r="AE18" s="160"/>
      <c r="AF18" s="161"/>
      <c r="AG18" s="180"/>
      <c r="AH18" s="181"/>
      <c r="AI18" s="181"/>
      <c r="AJ18" s="181"/>
      <c r="AK18" s="181"/>
      <c r="AL18" s="182"/>
      <c r="AM18" s="183"/>
      <c r="AN18" s="184"/>
      <c r="AO18" s="184"/>
      <c r="AP18" s="184"/>
      <c r="AQ18" s="184"/>
      <c r="AR18" s="185"/>
      <c r="AS18" s="4"/>
      <c r="AT18" s="33"/>
      <c r="AU18" s="3"/>
      <c r="AV18" s="3"/>
      <c r="AW18" s="189"/>
      <c r="AX18" s="190"/>
      <c r="AY18" s="190"/>
      <c r="AZ18" s="190"/>
      <c r="BA18" s="190"/>
      <c r="BB18" s="190"/>
      <c r="BC18" s="191"/>
      <c r="BD18" s="189"/>
      <c r="BE18" s="190"/>
      <c r="BF18" s="190"/>
      <c r="BG18" s="190"/>
      <c r="BH18" s="190"/>
      <c r="BI18" s="190"/>
      <c r="BJ18" s="191"/>
      <c r="BK18" s="189"/>
      <c r="BL18" s="190"/>
      <c r="BM18" s="190"/>
      <c r="BN18" s="190"/>
      <c r="BO18" s="190"/>
      <c r="BP18" s="190"/>
      <c r="BQ18" s="191"/>
      <c r="BR18" s="207">
        <f t="shared" si="0"/>
        <v>0</v>
      </c>
      <c r="BS18" s="208"/>
      <c r="BT18" s="208"/>
      <c r="BU18" s="208"/>
      <c r="BV18" s="208"/>
      <c r="BW18" s="209"/>
      <c r="BX18" s="198"/>
      <c r="BY18" s="199"/>
      <c r="BZ18" s="199"/>
      <c r="CA18" s="199"/>
      <c r="CB18" s="199"/>
      <c r="CC18" s="200"/>
      <c r="CD18" s="198"/>
      <c r="CE18" s="199"/>
      <c r="CF18" s="199"/>
      <c r="CG18" s="199"/>
      <c r="CH18" s="199"/>
      <c r="CI18" s="200"/>
      <c r="CJ18" s="192">
        <f aca="true" t="shared" si="1" ref="CJ18:CJ42">CR18</f>
        <v>0</v>
      </c>
      <c r="CK18" s="193"/>
      <c r="CL18" s="193"/>
      <c r="CM18" s="193"/>
      <c r="CN18" s="194"/>
      <c r="CO18" s="1"/>
      <c r="CP18" s="1"/>
      <c r="CQ18" s="12"/>
      <c r="CR18" s="1"/>
      <c r="CS18" s="207"/>
      <c r="CT18" s="208"/>
      <c r="CU18" s="208"/>
      <c r="CV18" s="208"/>
      <c r="CW18" s="208"/>
      <c r="CX18" s="209"/>
      <c r="CY18" s="2"/>
      <c r="CZ18" s="207"/>
      <c r="DA18" s="208"/>
      <c r="DB18" s="208"/>
      <c r="DC18" s="208"/>
      <c r="DD18" s="208"/>
      <c r="DE18" s="209"/>
      <c r="DF18" s="177"/>
      <c r="DG18" s="178"/>
      <c r="DH18" s="178"/>
      <c r="DI18" s="178"/>
      <c r="DJ18" s="178"/>
      <c r="DK18" s="179"/>
      <c r="DL18" s="177"/>
      <c r="DM18" s="178"/>
      <c r="DN18" s="178"/>
      <c r="DO18" s="178"/>
      <c r="DP18" s="179"/>
      <c r="DQ18" s="177"/>
      <c r="DR18" s="178"/>
      <c r="DS18" s="178"/>
      <c r="DT18" s="178"/>
      <c r="DU18" s="179"/>
      <c r="DV18" s="22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</row>
    <row r="19" spans="1:226" ht="15" customHeight="1" hidden="1" outlineLevel="1">
      <c r="A19" s="177"/>
      <c r="B19" s="178"/>
      <c r="C19" s="178"/>
      <c r="D19" s="178"/>
      <c r="E19" s="178"/>
      <c r="F19" s="179"/>
      <c r="G19" s="159"/>
      <c r="H19" s="160"/>
      <c r="I19" s="160"/>
      <c r="J19" s="160"/>
      <c r="K19" s="160"/>
      <c r="L19" s="161"/>
      <c r="M19" s="144"/>
      <c r="N19" s="145"/>
      <c r="O19" s="145"/>
      <c r="P19" s="145"/>
      <c r="Q19" s="145"/>
      <c r="R19" s="146"/>
      <c r="S19" s="159"/>
      <c r="T19" s="160"/>
      <c r="U19" s="160"/>
      <c r="V19" s="160"/>
      <c r="W19" s="160"/>
      <c r="X19" s="160"/>
      <c r="Y19" s="160"/>
      <c r="Z19" s="161"/>
      <c r="AA19" s="159"/>
      <c r="AB19" s="160"/>
      <c r="AC19" s="160"/>
      <c r="AD19" s="160"/>
      <c r="AE19" s="160"/>
      <c r="AF19" s="161"/>
      <c r="AG19" s="180"/>
      <c r="AH19" s="181"/>
      <c r="AI19" s="181"/>
      <c r="AJ19" s="181"/>
      <c r="AK19" s="181"/>
      <c r="AL19" s="182"/>
      <c r="AM19" s="183"/>
      <c r="AN19" s="184"/>
      <c r="AO19" s="184"/>
      <c r="AP19" s="184"/>
      <c r="AQ19" s="184"/>
      <c r="AR19" s="185"/>
      <c r="AS19" s="4"/>
      <c r="AT19" s="33"/>
      <c r="AU19" s="3"/>
      <c r="AV19" s="3"/>
      <c r="AW19" s="189"/>
      <c r="AX19" s="190"/>
      <c r="AY19" s="190"/>
      <c r="AZ19" s="190"/>
      <c r="BA19" s="190"/>
      <c r="BB19" s="190"/>
      <c r="BC19" s="191"/>
      <c r="BD19" s="189"/>
      <c r="BE19" s="190"/>
      <c r="BF19" s="190"/>
      <c r="BG19" s="190"/>
      <c r="BH19" s="190"/>
      <c r="BI19" s="190"/>
      <c r="BJ19" s="191"/>
      <c r="BK19" s="189"/>
      <c r="BL19" s="190"/>
      <c r="BM19" s="190"/>
      <c r="BN19" s="190"/>
      <c r="BO19" s="190"/>
      <c r="BP19" s="190"/>
      <c r="BQ19" s="191"/>
      <c r="BR19" s="207">
        <f t="shared" si="0"/>
        <v>0</v>
      </c>
      <c r="BS19" s="208"/>
      <c r="BT19" s="208"/>
      <c r="BU19" s="208"/>
      <c r="BV19" s="208"/>
      <c r="BW19" s="209"/>
      <c r="BX19" s="198"/>
      <c r="BY19" s="199"/>
      <c r="BZ19" s="199"/>
      <c r="CA19" s="199"/>
      <c r="CB19" s="199"/>
      <c r="CC19" s="200"/>
      <c r="CD19" s="198"/>
      <c r="CE19" s="199"/>
      <c r="CF19" s="199"/>
      <c r="CG19" s="199"/>
      <c r="CH19" s="199"/>
      <c r="CI19" s="200"/>
      <c r="CJ19" s="192">
        <f t="shared" si="1"/>
        <v>0</v>
      </c>
      <c r="CK19" s="193"/>
      <c r="CL19" s="193"/>
      <c r="CM19" s="193"/>
      <c r="CN19" s="194"/>
      <c r="CO19" s="1"/>
      <c r="CP19" s="1"/>
      <c r="CQ19" s="12"/>
      <c r="CR19" s="1"/>
      <c r="CS19" s="207"/>
      <c r="CT19" s="208"/>
      <c r="CU19" s="208"/>
      <c r="CV19" s="208"/>
      <c r="CW19" s="208"/>
      <c r="CX19" s="209"/>
      <c r="CY19" s="2"/>
      <c r="CZ19" s="207"/>
      <c r="DA19" s="208"/>
      <c r="DB19" s="208"/>
      <c r="DC19" s="208"/>
      <c r="DD19" s="208"/>
      <c r="DE19" s="209"/>
      <c r="DF19" s="177"/>
      <c r="DG19" s="178"/>
      <c r="DH19" s="178"/>
      <c r="DI19" s="178"/>
      <c r="DJ19" s="178"/>
      <c r="DK19" s="179"/>
      <c r="DL19" s="177"/>
      <c r="DM19" s="178"/>
      <c r="DN19" s="178"/>
      <c r="DO19" s="178"/>
      <c r="DP19" s="179"/>
      <c r="DQ19" s="177"/>
      <c r="DR19" s="178"/>
      <c r="DS19" s="178"/>
      <c r="DT19" s="178"/>
      <c r="DU19" s="179"/>
      <c r="DV19" s="22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</row>
    <row r="20" spans="1:226" ht="15" customHeight="1" hidden="1" outlineLevel="1">
      <c r="A20" s="177"/>
      <c r="B20" s="178"/>
      <c r="C20" s="178"/>
      <c r="D20" s="178"/>
      <c r="E20" s="178"/>
      <c r="F20" s="179"/>
      <c r="G20" s="159"/>
      <c r="H20" s="160"/>
      <c r="I20" s="160"/>
      <c r="J20" s="160"/>
      <c r="K20" s="160"/>
      <c r="L20" s="161"/>
      <c r="M20" s="144"/>
      <c r="N20" s="145"/>
      <c r="O20" s="145"/>
      <c r="P20" s="145"/>
      <c r="Q20" s="145"/>
      <c r="R20" s="146"/>
      <c r="S20" s="159"/>
      <c r="T20" s="160"/>
      <c r="U20" s="160"/>
      <c r="V20" s="160"/>
      <c r="W20" s="160"/>
      <c r="X20" s="160"/>
      <c r="Y20" s="160"/>
      <c r="Z20" s="161"/>
      <c r="AA20" s="159"/>
      <c r="AB20" s="160"/>
      <c r="AC20" s="160"/>
      <c r="AD20" s="160"/>
      <c r="AE20" s="160"/>
      <c r="AF20" s="161"/>
      <c r="AG20" s="180"/>
      <c r="AH20" s="181"/>
      <c r="AI20" s="181"/>
      <c r="AJ20" s="181"/>
      <c r="AK20" s="181"/>
      <c r="AL20" s="182"/>
      <c r="AM20" s="183"/>
      <c r="AN20" s="184"/>
      <c r="AO20" s="184"/>
      <c r="AP20" s="184"/>
      <c r="AQ20" s="184"/>
      <c r="AR20" s="185"/>
      <c r="AS20" s="4"/>
      <c r="AT20" s="33"/>
      <c r="AU20" s="3"/>
      <c r="AV20" s="3"/>
      <c r="AW20" s="189"/>
      <c r="AX20" s="190"/>
      <c r="AY20" s="190"/>
      <c r="AZ20" s="190"/>
      <c r="BA20" s="190"/>
      <c r="BB20" s="190"/>
      <c r="BC20" s="191"/>
      <c r="BD20" s="189"/>
      <c r="BE20" s="190"/>
      <c r="BF20" s="190"/>
      <c r="BG20" s="190"/>
      <c r="BH20" s="190"/>
      <c r="BI20" s="190"/>
      <c r="BJ20" s="191"/>
      <c r="BK20" s="189"/>
      <c r="BL20" s="190"/>
      <c r="BM20" s="190"/>
      <c r="BN20" s="190"/>
      <c r="BO20" s="190"/>
      <c r="BP20" s="190"/>
      <c r="BQ20" s="191"/>
      <c r="BR20" s="207">
        <f t="shared" si="0"/>
        <v>0</v>
      </c>
      <c r="BS20" s="208"/>
      <c r="BT20" s="208"/>
      <c r="BU20" s="208"/>
      <c r="BV20" s="208"/>
      <c r="BW20" s="209"/>
      <c r="BX20" s="198"/>
      <c r="BY20" s="199"/>
      <c r="BZ20" s="199"/>
      <c r="CA20" s="199"/>
      <c r="CB20" s="199"/>
      <c r="CC20" s="200"/>
      <c r="CD20" s="198"/>
      <c r="CE20" s="199"/>
      <c r="CF20" s="199"/>
      <c r="CG20" s="199"/>
      <c r="CH20" s="199"/>
      <c r="CI20" s="200"/>
      <c r="CJ20" s="192">
        <f t="shared" si="1"/>
        <v>0</v>
      </c>
      <c r="CK20" s="193"/>
      <c r="CL20" s="193"/>
      <c r="CM20" s="193"/>
      <c r="CN20" s="194"/>
      <c r="CO20" s="1"/>
      <c r="CP20" s="1"/>
      <c r="CQ20" s="12"/>
      <c r="CR20" s="1"/>
      <c r="CS20" s="207"/>
      <c r="CT20" s="208"/>
      <c r="CU20" s="208"/>
      <c r="CV20" s="208"/>
      <c r="CW20" s="208"/>
      <c r="CX20" s="209"/>
      <c r="CY20" s="2"/>
      <c r="CZ20" s="207"/>
      <c r="DA20" s="208"/>
      <c r="DB20" s="208"/>
      <c r="DC20" s="208"/>
      <c r="DD20" s="208"/>
      <c r="DE20" s="209"/>
      <c r="DF20" s="177"/>
      <c r="DG20" s="178"/>
      <c r="DH20" s="178"/>
      <c r="DI20" s="178"/>
      <c r="DJ20" s="178"/>
      <c r="DK20" s="179"/>
      <c r="DL20" s="177"/>
      <c r="DM20" s="178"/>
      <c r="DN20" s="178"/>
      <c r="DO20" s="178"/>
      <c r="DP20" s="179"/>
      <c r="DQ20" s="177"/>
      <c r="DR20" s="178"/>
      <c r="DS20" s="178"/>
      <c r="DT20" s="178"/>
      <c r="DU20" s="179"/>
      <c r="DV20" s="1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</row>
    <row r="21" spans="1:226" ht="15" customHeight="1" hidden="1" outlineLevel="1">
      <c r="A21" s="177"/>
      <c r="B21" s="178"/>
      <c r="C21" s="178"/>
      <c r="D21" s="178"/>
      <c r="E21" s="178"/>
      <c r="F21" s="179"/>
      <c r="G21" s="159"/>
      <c r="H21" s="160"/>
      <c r="I21" s="160"/>
      <c r="J21" s="160"/>
      <c r="K21" s="160"/>
      <c r="L21" s="161"/>
      <c r="M21" s="144"/>
      <c r="N21" s="145"/>
      <c r="O21" s="145"/>
      <c r="P21" s="145"/>
      <c r="Q21" s="145"/>
      <c r="R21" s="146"/>
      <c r="S21" s="159"/>
      <c r="T21" s="160"/>
      <c r="U21" s="160"/>
      <c r="V21" s="160"/>
      <c r="W21" s="160"/>
      <c r="X21" s="160"/>
      <c r="Y21" s="160"/>
      <c r="Z21" s="161"/>
      <c r="AA21" s="159"/>
      <c r="AB21" s="160"/>
      <c r="AC21" s="160"/>
      <c r="AD21" s="160"/>
      <c r="AE21" s="160"/>
      <c r="AF21" s="161"/>
      <c r="AG21" s="180"/>
      <c r="AH21" s="181"/>
      <c r="AI21" s="181"/>
      <c r="AJ21" s="181"/>
      <c r="AK21" s="181"/>
      <c r="AL21" s="182"/>
      <c r="AM21" s="183"/>
      <c r="AN21" s="184"/>
      <c r="AO21" s="184"/>
      <c r="AP21" s="184"/>
      <c r="AQ21" s="184"/>
      <c r="AR21" s="185"/>
      <c r="AS21" s="4"/>
      <c r="AT21" s="33"/>
      <c r="AU21" s="3"/>
      <c r="AV21" s="3"/>
      <c r="AW21" s="189"/>
      <c r="AX21" s="190"/>
      <c r="AY21" s="190"/>
      <c r="AZ21" s="190"/>
      <c r="BA21" s="190"/>
      <c r="BB21" s="190"/>
      <c r="BC21" s="191"/>
      <c r="BD21" s="189"/>
      <c r="BE21" s="190"/>
      <c r="BF21" s="190"/>
      <c r="BG21" s="190"/>
      <c r="BH21" s="190"/>
      <c r="BI21" s="190"/>
      <c r="BJ21" s="191"/>
      <c r="BK21" s="189"/>
      <c r="BL21" s="190"/>
      <c r="BM21" s="190"/>
      <c r="BN21" s="190"/>
      <c r="BO21" s="190"/>
      <c r="BP21" s="190"/>
      <c r="BQ21" s="191"/>
      <c r="BR21" s="207">
        <f t="shared" si="0"/>
        <v>0</v>
      </c>
      <c r="BS21" s="208"/>
      <c r="BT21" s="208"/>
      <c r="BU21" s="208"/>
      <c r="BV21" s="208"/>
      <c r="BW21" s="209"/>
      <c r="BX21" s="198"/>
      <c r="BY21" s="199"/>
      <c r="BZ21" s="199"/>
      <c r="CA21" s="199"/>
      <c r="CB21" s="199"/>
      <c r="CC21" s="200"/>
      <c r="CD21" s="198"/>
      <c r="CE21" s="199"/>
      <c r="CF21" s="199"/>
      <c r="CG21" s="199"/>
      <c r="CH21" s="199"/>
      <c r="CI21" s="200"/>
      <c r="CJ21" s="192">
        <f t="shared" si="1"/>
        <v>0</v>
      </c>
      <c r="CK21" s="193"/>
      <c r="CL21" s="193"/>
      <c r="CM21" s="193"/>
      <c r="CN21" s="194"/>
      <c r="CO21" s="1"/>
      <c r="CP21" s="1"/>
      <c r="CQ21" s="12"/>
      <c r="CR21" s="1"/>
      <c r="CS21" s="207"/>
      <c r="CT21" s="208"/>
      <c r="CU21" s="208"/>
      <c r="CV21" s="208"/>
      <c r="CW21" s="208"/>
      <c r="CX21" s="209"/>
      <c r="CY21" s="2"/>
      <c r="CZ21" s="207"/>
      <c r="DA21" s="208"/>
      <c r="DB21" s="208"/>
      <c r="DC21" s="208"/>
      <c r="DD21" s="208"/>
      <c r="DE21" s="209"/>
      <c r="DF21" s="177"/>
      <c r="DG21" s="178"/>
      <c r="DH21" s="178"/>
      <c r="DI21" s="178"/>
      <c r="DJ21" s="178"/>
      <c r="DK21" s="179"/>
      <c r="DL21" s="177"/>
      <c r="DM21" s="178"/>
      <c r="DN21" s="178"/>
      <c r="DO21" s="178"/>
      <c r="DP21" s="179"/>
      <c r="DQ21" s="177"/>
      <c r="DR21" s="178"/>
      <c r="DS21" s="178"/>
      <c r="DT21" s="178"/>
      <c r="DU21" s="179"/>
      <c r="DV21" s="1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</row>
    <row r="22" spans="1:226" ht="14.25" customHeight="1" hidden="1" outlineLevel="1">
      <c r="A22" s="177"/>
      <c r="B22" s="178"/>
      <c r="C22" s="178"/>
      <c r="D22" s="178"/>
      <c r="E22" s="178"/>
      <c r="F22" s="179"/>
      <c r="G22" s="159"/>
      <c r="H22" s="160"/>
      <c r="I22" s="160"/>
      <c r="J22" s="160"/>
      <c r="K22" s="160"/>
      <c r="L22" s="161"/>
      <c r="M22" s="144"/>
      <c r="N22" s="145"/>
      <c r="O22" s="145"/>
      <c r="P22" s="145"/>
      <c r="Q22" s="145"/>
      <c r="R22" s="146"/>
      <c r="S22" s="159"/>
      <c r="T22" s="160"/>
      <c r="U22" s="160"/>
      <c r="V22" s="160"/>
      <c r="W22" s="160"/>
      <c r="X22" s="160"/>
      <c r="Y22" s="160"/>
      <c r="Z22" s="161"/>
      <c r="AA22" s="159"/>
      <c r="AB22" s="160"/>
      <c r="AC22" s="160"/>
      <c r="AD22" s="160"/>
      <c r="AE22" s="160"/>
      <c r="AF22" s="161"/>
      <c r="AG22" s="213"/>
      <c r="AH22" s="214"/>
      <c r="AI22" s="214"/>
      <c r="AJ22" s="214"/>
      <c r="AK22" s="214"/>
      <c r="AL22" s="215"/>
      <c r="AM22" s="216"/>
      <c r="AN22" s="217"/>
      <c r="AO22" s="217"/>
      <c r="AP22" s="217"/>
      <c r="AQ22" s="217"/>
      <c r="AR22" s="218"/>
      <c r="AS22" s="4"/>
      <c r="AT22" s="33"/>
      <c r="AU22" s="3"/>
      <c r="AV22" s="3"/>
      <c r="AW22" s="189"/>
      <c r="AX22" s="190"/>
      <c r="AY22" s="190"/>
      <c r="AZ22" s="190"/>
      <c r="BA22" s="190"/>
      <c r="BB22" s="190"/>
      <c r="BC22" s="191"/>
      <c r="BD22" s="189"/>
      <c r="BE22" s="190"/>
      <c r="BF22" s="190"/>
      <c r="BG22" s="190"/>
      <c r="BH22" s="190"/>
      <c r="BI22" s="190"/>
      <c r="BJ22" s="191"/>
      <c r="BK22" s="189"/>
      <c r="BL22" s="190"/>
      <c r="BM22" s="190"/>
      <c r="BN22" s="190"/>
      <c r="BO22" s="190"/>
      <c r="BP22" s="190"/>
      <c r="BQ22" s="191"/>
      <c r="BR22" s="207">
        <f t="shared" si="0"/>
        <v>0</v>
      </c>
      <c r="BS22" s="208"/>
      <c r="BT22" s="208"/>
      <c r="BU22" s="208"/>
      <c r="BV22" s="208"/>
      <c r="BW22" s="209"/>
      <c r="BX22" s="198"/>
      <c r="BY22" s="199"/>
      <c r="BZ22" s="199"/>
      <c r="CA22" s="199"/>
      <c r="CB22" s="199"/>
      <c r="CC22" s="200"/>
      <c r="CD22" s="198"/>
      <c r="CE22" s="199"/>
      <c r="CF22" s="199"/>
      <c r="CG22" s="199"/>
      <c r="CH22" s="199"/>
      <c r="CI22" s="200"/>
      <c r="CJ22" s="192">
        <f t="shared" si="1"/>
        <v>0</v>
      </c>
      <c r="CK22" s="193"/>
      <c r="CL22" s="193"/>
      <c r="CM22" s="193"/>
      <c r="CN22" s="194"/>
      <c r="CO22" s="1"/>
      <c r="CP22" s="1"/>
      <c r="CQ22" s="12"/>
      <c r="CR22" s="1"/>
      <c r="CS22" s="207"/>
      <c r="CT22" s="208"/>
      <c r="CU22" s="208"/>
      <c r="CV22" s="208"/>
      <c r="CW22" s="208"/>
      <c r="CX22" s="209"/>
      <c r="CY22" s="2"/>
      <c r="CZ22" s="207"/>
      <c r="DA22" s="208"/>
      <c r="DB22" s="208"/>
      <c r="DC22" s="208"/>
      <c r="DD22" s="208"/>
      <c r="DE22" s="209"/>
      <c r="DF22" s="177"/>
      <c r="DG22" s="178"/>
      <c r="DH22" s="178"/>
      <c r="DI22" s="178"/>
      <c r="DJ22" s="178"/>
      <c r="DK22" s="179"/>
      <c r="DL22" s="177"/>
      <c r="DM22" s="178"/>
      <c r="DN22" s="178"/>
      <c r="DO22" s="178"/>
      <c r="DP22" s="179"/>
      <c r="DQ22" s="177"/>
      <c r="DR22" s="178"/>
      <c r="DS22" s="178"/>
      <c r="DT22" s="178"/>
      <c r="DU22" s="179"/>
      <c r="DV22" s="1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</row>
    <row r="23" spans="1:226" ht="14.25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44"/>
      <c r="N23" s="145"/>
      <c r="O23" s="145"/>
      <c r="P23" s="145"/>
      <c r="Q23" s="145"/>
      <c r="R23" s="146"/>
      <c r="S23" s="159"/>
      <c r="T23" s="160"/>
      <c r="U23" s="160"/>
      <c r="V23" s="160"/>
      <c r="W23" s="160"/>
      <c r="X23" s="160"/>
      <c r="Y23" s="160"/>
      <c r="Z23" s="161"/>
      <c r="AA23" s="159"/>
      <c r="AB23" s="160"/>
      <c r="AC23" s="160"/>
      <c r="AD23" s="160"/>
      <c r="AE23" s="160"/>
      <c r="AF23" s="161"/>
      <c r="AG23" s="213"/>
      <c r="AH23" s="214"/>
      <c r="AI23" s="214"/>
      <c r="AJ23" s="214"/>
      <c r="AK23" s="214"/>
      <c r="AL23" s="215"/>
      <c r="AM23" s="216"/>
      <c r="AN23" s="217"/>
      <c r="AO23" s="217"/>
      <c r="AP23" s="217"/>
      <c r="AQ23" s="217"/>
      <c r="AR23" s="218"/>
      <c r="AS23" s="4"/>
      <c r="AT23" s="33"/>
      <c r="AU23" s="3"/>
      <c r="AV23" s="3"/>
      <c r="AW23" s="189"/>
      <c r="AX23" s="190"/>
      <c r="AY23" s="190"/>
      <c r="AZ23" s="190"/>
      <c r="BA23" s="190"/>
      <c r="BB23" s="190"/>
      <c r="BC23" s="191"/>
      <c r="BD23" s="189"/>
      <c r="BE23" s="190"/>
      <c r="BF23" s="190"/>
      <c r="BG23" s="190"/>
      <c r="BH23" s="190"/>
      <c r="BI23" s="190"/>
      <c r="BJ23" s="191"/>
      <c r="BK23" s="189"/>
      <c r="BL23" s="190"/>
      <c r="BM23" s="190"/>
      <c r="BN23" s="190"/>
      <c r="BO23" s="190"/>
      <c r="BP23" s="190"/>
      <c r="BQ23" s="191"/>
      <c r="BR23" s="207">
        <f t="shared" si="0"/>
        <v>0</v>
      </c>
      <c r="BS23" s="208"/>
      <c r="BT23" s="208"/>
      <c r="BU23" s="208"/>
      <c r="BV23" s="208"/>
      <c r="BW23" s="209"/>
      <c r="BX23" s="198"/>
      <c r="BY23" s="199"/>
      <c r="BZ23" s="199"/>
      <c r="CA23" s="199"/>
      <c r="CB23" s="199"/>
      <c r="CC23" s="200"/>
      <c r="CD23" s="198"/>
      <c r="CE23" s="199"/>
      <c r="CF23" s="199"/>
      <c r="CG23" s="199"/>
      <c r="CH23" s="199"/>
      <c r="CI23" s="200"/>
      <c r="CJ23" s="192">
        <f t="shared" si="1"/>
        <v>0</v>
      </c>
      <c r="CK23" s="193"/>
      <c r="CL23" s="193"/>
      <c r="CM23" s="193"/>
      <c r="CN23" s="194"/>
      <c r="CO23" s="1"/>
      <c r="CP23" s="1"/>
      <c r="CQ23" s="12"/>
      <c r="CR23" s="1"/>
      <c r="CS23" s="207"/>
      <c r="CT23" s="208"/>
      <c r="CU23" s="208"/>
      <c r="CV23" s="208"/>
      <c r="CW23" s="208"/>
      <c r="CX23" s="209"/>
      <c r="CY23" s="2"/>
      <c r="CZ23" s="207"/>
      <c r="DA23" s="208"/>
      <c r="DB23" s="208"/>
      <c r="DC23" s="208"/>
      <c r="DD23" s="208"/>
      <c r="DE23" s="209"/>
      <c r="DF23" s="177"/>
      <c r="DG23" s="178"/>
      <c r="DH23" s="178"/>
      <c r="DI23" s="178"/>
      <c r="DJ23" s="178"/>
      <c r="DK23" s="179"/>
      <c r="DL23" s="177"/>
      <c r="DM23" s="178"/>
      <c r="DN23" s="178"/>
      <c r="DO23" s="178"/>
      <c r="DP23" s="179"/>
      <c r="DQ23" s="177"/>
      <c r="DR23" s="178"/>
      <c r="DS23" s="178"/>
      <c r="DT23" s="178"/>
      <c r="DU23" s="179"/>
      <c r="DV23" s="1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</row>
    <row r="24" spans="1:226" ht="14.25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44"/>
      <c r="N24" s="145"/>
      <c r="O24" s="145"/>
      <c r="P24" s="145"/>
      <c r="Q24" s="145"/>
      <c r="R24" s="146"/>
      <c r="S24" s="159"/>
      <c r="T24" s="160"/>
      <c r="U24" s="160"/>
      <c r="V24" s="160"/>
      <c r="W24" s="160"/>
      <c r="X24" s="160"/>
      <c r="Y24" s="160"/>
      <c r="Z24" s="161"/>
      <c r="AA24" s="159"/>
      <c r="AB24" s="160"/>
      <c r="AC24" s="160"/>
      <c r="AD24" s="160"/>
      <c r="AE24" s="160"/>
      <c r="AF24" s="161"/>
      <c r="AG24" s="213"/>
      <c r="AH24" s="214"/>
      <c r="AI24" s="214"/>
      <c r="AJ24" s="214"/>
      <c r="AK24" s="214"/>
      <c r="AL24" s="215"/>
      <c r="AM24" s="216"/>
      <c r="AN24" s="217"/>
      <c r="AO24" s="217"/>
      <c r="AP24" s="217"/>
      <c r="AQ24" s="217"/>
      <c r="AR24" s="218"/>
      <c r="AS24" s="4"/>
      <c r="AT24" s="33"/>
      <c r="AU24" s="3"/>
      <c r="AV24" s="3"/>
      <c r="AW24" s="189"/>
      <c r="AX24" s="190"/>
      <c r="AY24" s="190"/>
      <c r="AZ24" s="190"/>
      <c r="BA24" s="190"/>
      <c r="BB24" s="190"/>
      <c r="BC24" s="191"/>
      <c r="BD24" s="189"/>
      <c r="BE24" s="190"/>
      <c r="BF24" s="190"/>
      <c r="BG24" s="190"/>
      <c r="BH24" s="190"/>
      <c r="BI24" s="190"/>
      <c r="BJ24" s="191"/>
      <c r="BK24" s="189"/>
      <c r="BL24" s="190"/>
      <c r="BM24" s="190"/>
      <c r="BN24" s="190"/>
      <c r="BO24" s="190"/>
      <c r="BP24" s="190"/>
      <c r="BQ24" s="191"/>
      <c r="BR24" s="207">
        <f t="shared" si="0"/>
        <v>0</v>
      </c>
      <c r="BS24" s="208"/>
      <c r="BT24" s="208"/>
      <c r="BU24" s="208"/>
      <c r="BV24" s="208"/>
      <c r="BW24" s="209"/>
      <c r="BX24" s="198"/>
      <c r="BY24" s="199"/>
      <c r="BZ24" s="199"/>
      <c r="CA24" s="199"/>
      <c r="CB24" s="199"/>
      <c r="CC24" s="200"/>
      <c r="CD24" s="198"/>
      <c r="CE24" s="199"/>
      <c r="CF24" s="199"/>
      <c r="CG24" s="199"/>
      <c r="CH24" s="199"/>
      <c r="CI24" s="200"/>
      <c r="CJ24" s="192">
        <f t="shared" si="1"/>
        <v>0</v>
      </c>
      <c r="CK24" s="193"/>
      <c r="CL24" s="193"/>
      <c r="CM24" s="193"/>
      <c r="CN24" s="194"/>
      <c r="CO24" s="1"/>
      <c r="CP24" s="1"/>
      <c r="CQ24" s="12"/>
      <c r="CR24" s="1"/>
      <c r="CS24" s="207"/>
      <c r="CT24" s="208"/>
      <c r="CU24" s="208"/>
      <c r="CV24" s="208"/>
      <c r="CW24" s="208"/>
      <c r="CX24" s="209"/>
      <c r="CY24" s="2"/>
      <c r="CZ24" s="207"/>
      <c r="DA24" s="208"/>
      <c r="DB24" s="208"/>
      <c r="DC24" s="208"/>
      <c r="DD24" s="208"/>
      <c r="DE24" s="209"/>
      <c r="DF24" s="177"/>
      <c r="DG24" s="178"/>
      <c r="DH24" s="178"/>
      <c r="DI24" s="178"/>
      <c r="DJ24" s="178"/>
      <c r="DK24" s="179"/>
      <c r="DL24" s="177"/>
      <c r="DM24" s="178"/>
      <c r="DN24" s="178"/>
      <c r="DO24" s="178"/>
      <c r="DP24" s="179"/>
      <c r="DQ24" s="177"/>
      <c r="DR24" s="178"/>
      <c r="DS24" s="178"/>
      <c r="DT24" s="178"/>
      <c r="DU24" s="179"/>
      <c r="DV24" s="1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</row>
    <row r="25" spans="1:226" ht="14.25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159"/>
      <c r="N25" s="160"/>
      <c r="O25" s="160"/>
      <c r="P25" s="160"/>
      <c r="Q25" s="160"/>
      <c r="R25" s="161"/>
      <c r="S25" s="159"/>
      <c r="T25" s="160"/>
      <c r="U25" s="160"/>
      <c r="V25" s="160"/>
      <c r="W25" s="160"/>
      <c r="X25" s="160"/>
      <c r="Y25" s="160"/>
      <c r="Z25" s="161"/>
      <c r="AA25" s="159"/>
      <c r="AB25" s="160"/>
      <c r="AC25" s="160"/>
      <c r="AD25" s="160"/>
      <c r="AE25" s="160"/>
      <c r="AF25" s="161"/>
      <c r="AG25" s="213"/>
      <c r="AH25" s="214"/>
      <c r="AI25" s="214"/>
      <c r="AJ25" s="214"/>
      <c r="AK25" s="214"/>
      <c r="AL25" s="215"/>
      <c r="AM25" s="216"/>
      <c r="AN25" s="217"/>
      <c r="AO25" s="217"/>
      <c r="AP25" s="217"/>
      <c r="AQ25" s="217"/>
      <c r="AR25" s="218"/>
      <c r="AS25" s="4"/>
      <c r="AT25" s="33"/>
      <c r="AU25" s="3"/>
      <c r="AV25" s="3"/>
      <c r="AW25" s="189"/>
      <c r="AX25" s="190"/>
      <c r="AY25" s="190"/>
      <c r="AZ25" s="190"/>
      <c r="BA25" s="190"/>
      <c r="BB25" s="190"/>
      <c r="BC25" s="191"/>
      <c r="BD25" s="189"/>
      <c r="BE25" s="190"/>
      <c r="BF25" s="190"/>
      <c r="BG25" s="190"/>
      <c r="BH25" s="190"/>
      <c r="BI25" s="190"/>
      <c r="BJ25" s="191"/>
      <c r="BK25" s="189"/>
      <c r="BL25" s="190"/>
      <c r="BM25" s="190"/>
      <c r="BN25" s="190"/>
      <c r="BO25" s="190"/>
      <c r="BP25" s="190"/>
      <c r="BQ25" s="191"/>
      <c r="BR25" s="207">
        <f t="shared" si="0"/>
        <v>0</v>
      </c>
      <c r="BS25" s="208"/>
      <c r="BT25" s="208"/>
      <c r="BU25" s="208"/>
      <c r="BV25" s="208"/>
      <c r="BW25" s="209"/>
      <c r="BX25" s="198"/>
      <c r="BY25" s="199"/>
      <c r="BZ25" s="199"/>
      <c r="CA25" s="199"/>
      <c r="CB25" s="199"/>
      <c r="CC25" s="200"/>
      <c r="CD25" s="198"/>
      <c r="CE25" s="199"/>
      <c r="CF25" s="199"/>
      <c r="CG25" s="199"/>
      <c r="CH25" s="199"/>
      <c r="CI25" s="200"/>
      <c r="CJ25" s="192">
        <f t="shared" si="1"/>
        <v>0</v>
      </c>
      <c r="CK25" s="193"/>
      <c r="CL25" s="193"/>
      <c r="CM25" s="193"/>
      <c r="CN25" s="194"/>
      <c r="CO25" s="1"/>
      <c r="CP25" s="1"/>
      <c r="CQ25" s="12"/>
      <c r="CR25" s="1"/>
      <c r="CS25" s="207"/>
      <c r="CT25" s="208"/>
      <c r="CU25" s="208"/>
      <c r="CV25" s="208"/>
      <c r="CW25" s="208"/>
      <c r="CX25" s="209"/>
      <c r="CY25" s="2"/>
      <c r="CZ25" s="207"/>
      <c r="DA25" s="208"/>
      <c r="DB25" s="208"/>
      <c r="DC25" s="208"/>
      <c r="DD25" s="208"/>
      <c r="DE25" s="209"/>
      <c r="DF25" s="177"/>
      <c r="DG25" s="178"/>
      <c r="DH25" s="178"/>
      <c r="DI25" s="178"/>
      <c r="DJ25" s="178"/>
      <c r="DK25" s="179"/>
      <c r="DL25" s="177"/>
      <c r="DM25" s="178"/>
      <c r="DN25" s="178"/>
      <c r="DO25" s="178"/>
      <c r="DP25" s="179"/>
      <c r="DQ25" s="177"/>
      <c r="DR25" s="178"/>
      <c r="DS25" s="178"/>
      <c r="DT25" s="178"/>
      <c r="DU25" s="179"/>
      <c r="DV25" s="1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</row>
    <row r="26" spans="1:226" ht="14.25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44"/>
      <c r="N26" s="145"/>
      <c r="O26" s="145"/>
      <c r="P26" s="145"/>
      <c r="Q26" s="145"/>
      <c r="R26" s="146"/>
      <c r="S26" s="159"/>
      <c r="T26" s="160"/>
      <c r="U26" s="160"/>
      <c r="V26" s="160"/>
      <c r="W26" s="160"/>
      <c r="X26" s="160"/>
      <c r="Y26" s="160"/>
      <c r="Z26" s="161"/>
      <c r="AA26" s="159"/>
      <c r="AB26" s="160"/>
      <c r="AC26" s="160"/>
      <c r="AD26" s="160"/>
      <c r="AE26" s="160"/>
      <c r="AF26" s="161"/>
      <c r="AG26" s="213"/>
      <c r="AH26" s="214"/>
      <c r="AI26" s="214"/>
      <c r="AJ26" s="214"/>
      <c r="AK26" s="214"/>
      <c r="AL26" s="215"/>
      <c r="AM26" s="216"/>
      <c r="AN26" s="217"/>
      <c r="AO26" s="217"/>
      <c r="AP26" s="217"/>
      <c r="AQ26" s="217"/>
      <c r="AR26" s="218"/>
      <c r="AS26" s="4"/>
      <c r="AT26" s="33"/>
      <c r="AU26" s="3"/>
      <c r="AV26" s="3"/>
      <c r="AW26" s="189"/>
      <c r="AX26" s="190"/>
      <c r="AY26" s="190"/>
      <c r="AZ26" s="190"/>
      <c r="BA26" s="190"/>
      <c r="BB26" s="190"/>
      <c r="BC26" s="191"/>
      <c r="BD26" s="189"/>
      <c r="BE26" s="190"/>
      <c r="BF26" s="190"/>
      <c r="BG26" s="190"/>
      <c r="BH26" s="190"/>
      <c r="BI26" s="190"/>
      <c r="BJ26" s="191"/>
      <c r="BK26" s="189"/>
      <c r="BL26" s="190"/>
      <c r="BM26" s="190"/>
      <c r="BN26" s="190"/>
      <c r="BO26" s="190"/>
      <c r="BP26" s="190"/>
      <c r="BQ26" s="191"/>
      <c r="BR26" s="207">
        <f t="shared" si="0"/>
        <v>0</v>
      </c>
      <c r="BS26" s="208"/>
      <c r="BT26" s="208"/>
      <c r="BU26" s="208"/>
      <c r="BV26" s="208"/>
      <c r="BW26" s="209"/>
      <c r="BX26" s="198"/>
      <c r="BY26" s="199"/>
      <c r="BZ26" s="199"/>
      <c r="CA26" s="199"/>
      <c r="CB26" s="199"/>
      <c r="CC26" s="200"/>
      <c r="CD26" s="198"/>
      <c r="CE26" s="199"/>
      <c r="CF26" s="199"/>
      <c r="CG26" s="199"/>
      <c r="CH26" s="199"/>
      <c r="CI26" s="200"/>
      <c r="CJ26" s="192">
        <f t="shared" si="1"/>
        <v>0</v>
      </c>
      <c r="CK26" s="193"/>
      <c r="CL26" s="193"/>
      <c r="CM26" s="193"/>
      <c r="CN26" s="194"/>
      <c r="CO26" s="1"/>
      <c r="CP26" s="1"/>
      <c r="CQ26" s="12"/>
      <c r="CR26" s="1"/>
      <c r="CS26" s="207"/>
      <c r="CT26" s="208"/>
      <c r="CU26" s="208"/>
      <c r="CV26" s="208"/>
      <c r="CW26" s="208"/>
      <c r="CX26" s="209"/>
      <c r="CY26" s="2"/>
      <c r="CZ26" s="207"/>
      <c r="DA26" s="208"/>
      <c r="DB26" s="208"/>
      <c r="DC26" s="208"/>
      <c r="DD26" s="208"/>
      <c r="DE26" s="209"/>
      <c r="DF26" s="177"/>
      <c r="DG26" s="178"/>
      <c r="DH26" s="178"/>
      <c r="DI26" s="178"/>
      <c r="DJ26" s="178"/>
      <c r="DK26" s="179"/>
      <c r="DL26" s="177"/>
      <c r="DM26" s="178"/>
      <c r="DN26" s="178"/>
      <c r="DO26" s="178"/>
      <c r="DP26" s="179"/>
      <c r="DQ26" s="177"/>
      <c r="DR26" s="178"/>
      <c r="DS26" s="178"/>
      <c r="DT26" s="178"/>
      <c r="DU26" s="179"/>
      <c r="DV26" s="1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</row>
    <row r="27" spans="1:226" ht="14.25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44"/>
      <c r="N27" s="145"/>
      <c r="O27" s="145"/>
      <c r="P27" s="145"/>
      <c r="Q27" s="145"/>
      <c r="R27" s="146"/>
      <c r="S27" s="159"/>
      <c r="T27" s="160"/>
      <c r="U27" s="160"/>
      <c r="V27" s="160"/>
      <c r="W27" s="160"/>
      <c r="X27" s="160"/>
      <c r="Y27" s="160"/>
      <c r="Z27" s="161"/>
      <c r="AA27" s="159"/>
      <c r="AB27" s="160"/>
      <c r="AC27" s="160"/>
      <c r="AD27" s="160"/>
      <c r="AE27" s="160"/>
      <c r="AF27" s="161"/>
      <c r="AG27" s="213"/>
      <c r="AH27" s="214"/>
      <c r="AI27" s="214"/>
      <c r="AJ27" s="214"/>
      <c r="AK27" s="214"/>
      <c r="AL27" s="215"/>
      <c r="AM27" s="216"/>
      <c r="AN27" s="217"/>
      <c r="AO27" s="217"/>
      <c r="AP27" s="217"/>
      <c r="AQ27" s="217"/>
      <c r="AR27" s="218"/>
      <c r="AS27" s="4"/>
      <c r="AT27" s="33"/>
      <c r="AU27" s="3"/>
      <c r="AV27" s="3"/>
      <c r="AW27" s="189"/>
      <c r="AX27" s="190"/>
      <c r="AY27" s="190"/>
      <c r="AZ27" s="190"/>
      <c r="BA27" s="190"/>
      <c r="BB27" s="190"/>
      <c r="BC27" s="191"/>
      <c r="BD27" s="189"/>
      <c r="BE27" s="190"/>
      <c r="BF27" s="190"/>
      <c r="BG27" s="190"/>
      <c r="BH27" s="190"/>
      <c r="BI27" s="190"/>
      <c r="BJ27" s="191"/>
      <c r="BK27" s="189"/>
      <c r="BL27" s="190"/>
      <c r="BM27" s="190"/>
      <c r="BN27" s="190"/>
      <c r="BO27" s="190"/>
      <c r="BP27" s="190"/>
      <c r="BQ27" s="191"/>
      <c r="BR27" s="207">
        <f t="shared" si="0"/>
        <v>0</v>
      </c>
      <c r="BS27" s="208"/>
      <c r="BT27" s="208"/>
      <c r="BU27" s="208"/>
      <c r="BV27" s="208"/>
      <c r="BW27" s="209"/>
      <c r="BX27" s="198"/>
      <c r="BY27" s="199"/>
      <c r="BZ27" s="199"/>
      <c r="CA27" s="199"/>
      <c r="CB27" s="199"/>
      <c r="CC27" s="200"/>
      <c r="CD27" s="198"/>
      <c r="CE27" s="199"/>
      <c r="CF27" s="199"/>
      <c r="CG27" s="199"/>
      <c r="CH27" s="199"/>
      <c r="CI27" s="200"/>
      <c r="CJ27" s="192">
        <f t="shared" si="1"/>
        <v>0</v>
      </c>
      <c r="CK27" s="193"/>
      <c r="CL27" s="193"/>
      <c r="CM27" s="193"/>
      <c r="CN27" s="194"/>
      <c r="CO27" s="1"/>
      <c r="CP27" s="1"/>
      <c r="CQ27" s="12"/>
      <c r="CR27" s="1"/>
      <c r="CS27" s="207"/>
      <c r="CT27" s="208"/>
      <c r="CU27" s="208"/>
      <c r="CV27" s="208"/>
      <c r="CW27" s="208"/>
      <c r="CX27" s="209"/>
      <c r="CY27" s="2"/>
      <c r="CZ27" s="207"/>
      <c r="DA27" s="208"/>
      <c r="DB27" s="208"/>
      <c r="DC27" s="208"/>
      <c r="DD27" s="208"/>
      <c r="DE27" s="209"/>
      <c r="DF27" s="177"/>
      <c r="DG27" s="178"/>
      <c r="DH27" s="178"/>
      <c r="DI27" s="178"/>
      <c r="DJ27" s="178"/>
      <c r="DK27" s="179"/>
      <c r="DL27" s="177"/>
      <c r="DM27" s="178"/>
      <c r="DN27" s="178"/>
      <c r="DO27" s="178"/>
      <c r="DP27" s="179"/>
      <c r="DQ27" s="177"/>
      <c r="DR27" s="178"/>
      <c r="DS27" s="178"/>
      <c r="DT27" s="178"/>
      <c r="DU27" s="179"/>
      <c r="DV27" s="1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</row>
    <row r="28" spans="1:226" ht="14.25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44"/>
      <c r="N28" s="145"/>
      <c r="O28" s="145"/>
      <c r="P28" s="145"/>
      <c r="Q28" s="145"/>
      <c r="R28" s="146"/>
      <c r="S28" s="159"/>
      <c r="T28" s="160"/>
      <c r="U28" s="160"/>
      <c r="V28" s="160"/>
      <c r="W28" s="160"/>
      <c r="X28" s="160"/>
      <c r="Y28" s="160"/>
      <c r="Z28" s="161"/>
      <c r="AA28" s="159"/>
      <c r="AB28" s="160"/>
      <c r="AC28" s="160"/>
      <c r="AD28" s="160"/>
      <c r="AE28" s="160"/>
      <c r="AF28" s="161"/>
      <c r="AG28" s="213"/>
      <c r="AH28" s="214"/>
      <c r="AI28" s="214"/>
      <c r="AJ28" s="214"/>
      <c r="AK28" s="214"/>
      <c r="AL28" s="215"/>
      <c r="AM28" s="216"/>
      <c r="AN28" s="217"/>
      <c r="AO28" s="217"/>
      <c r="AP28" s="217"/>
      <c r="AQ28" s="217"/>
      <c r="AR28" s="218"/>
      <c r="AS28" s="5"/>
      <c r="AT28" s="33"/>
      <c r="AU28" s="3"/>
      <c r="AV28" s="3"/>
      <c r="AW28" s="189"/>
      <c r="AX28" s="190"/>
      <c r="AY28" s="190"/>
      <c r="AZ28" s="190"/>
      <c r="BA28" s="190"/>
      <c r="BB28" s="190"/>
      <c r="BC28" s="191"/>
      <c r="BD28" s="189"/>
      <c r="BE28" s="190"/>
      <c r="BF28" s="190"/>
      <c r="BG28" s="190"/>
      <c r="BH28" s="190"/>
      <c r="BI28" s="190"/>
      <c r="BJ28" s="191"/>
      <c r="BK28" s="189"/>
      <c r="BL28" s="190"/>
      <c r="BM28" s="190"/>
      <c r="BN28" s="190"/>
      <c r="BO28" s="190"/>
      <c r="BP28" s="190"/>
      <c r="BQ28" s="191"/>
      <c r="BR28" s="207">
        <f t="shared" si="0"/>
        <v>0</v>
      </c>
      <c r="BS28" s="208"/>
      <c r="BT28" s="208"/>
      <c r="BU28" s="208"/>
      <c r="BV28" s="208"/>
      <c r="BW28" s="209"/>
      <c r="BX28" s="198"/>
      <c r="BY28" s="199"/>
      <c r="BZ28" s="199"/>
      <c r="CA28" s="199"/>
      <c r="CB28" s="199"/>
      <c r="CC28" s="200"/>
      <c r="CD28" s="198"/>
      <c r="CE28" s="199"/>
      <c r="CF28" s="199"/>
      <c r="CG28" s="199"/>
      <c r="CH28" s="199"/>
      <c r="CI28" s="200"/>
      <c r="CJ28" s="192">
        <f t="shared" si="1"/>
        <v>0</v>
      </c>
      <c r="CK28" s="193"/>
      <c r="CL28" s="193"/>
      <c r="CM28" s="193"/>
      <c r="CN28" s="194"/>
      <c r="CO28" s="1"/>
      <c r="CP28" s="1"/>
      <c r="CQ28" s="12"/>
      <c r="CR28" s="1"/>
      <c r="CS28" s="207"/>
      <c r="CT28" s="208"/>
      <c r="CU28" s="208"/>
      <c r="CV28" s="208"/>
      <c r="CW28" s="208"/>
      <c r="CX28" s="209"/>
      <c r="CY28" s="2"/>
      <c r="CZ28" s="207"/>
      <c r="DA28" s="208"/>
      <c r="DB28" s="208"/>
      <c r="DC28" s="208"/>
      <c r="DD28" s="208"/>
      <c r="DE28" s="209"/>
      <c r="DF28" s="177"/>
      <c r="DG28" s="178"/>
      <c r="DH28" s="178"/>
      <c r="DI28" s="178"/>
      <c r="DJ28" s="178"/>
      <c r="DK28" s="179"/>
      <c r="DL28" s="177"/>
      <c r="DM28" s="178"/>
      <c r="DN28" s="178"/>
      <c r="DO28" s="178"/>
      <c r="DP28" s="179"/>
      <c r="DQ28" s="177"/>
      <c r="DR28" s="178"/>
      <c r="DS28" s="178"/>
      <c r="DT28" s="178"/>
      <c r="DU28" s="179"/>
      <c r="DV28" s="1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</row>
    <row r="29" spans="1:226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144"/>
      <c r="N29" s="145"/>
      <c r="O29" s="145"/>
      <c r="P29" s="145"/>
      <c r="Q29" s="145"/>
      <c r="R29" s="146"/>
      <c r="S29" s="159"/>
      <c r="T29" s="160"/>
      <c r="U29" s="160"/>
      <c r="V29" s="160"/>
      <c r="W29" s="160"/>
      <c r="X29" s="160"/>
      <c r="Y29" s="160"/>
      <c r="Z29" s="161"/>
      <c r="AA29" s="159"/>
      <c r="AB29" s="160"/>
      <c r="AC29" s="160"/>
      <c r="AD29" s="160"/>
      <c r="AE29" s="160"/>
      <c r="AF29" s="161"/>
      <c r="AG29" s="213"/>
      <c r="AH29" s="214"/>
      <c r="AI29" s="214"/>
      <c r="AJ29" s="214"/>
      <c r="AK29" s="214"/>
      <c r="AL29" s="215"/>
      <c r="AM29" s="216"/>
      <c r="AN29" s="217"/>
      <c r="AO29" s="217"/>
      <c r="AP29" s="217"/>
      <c r="AQ29" s="217"/>
      <c r="AR29" s="218"/>
      <c r="AS29" s="4"/>
      <c r="AT29" s="33"/>
      <c r="AU29" s="3"/>
      <c r="AV29" s="3"/>
      <c r="AW29" s="189"/>
      <c r="AX29" s="190"/>
      <c r="AY29" s="190"/>
      <c r="AZ29" s="190"/>
      <c r="BA29" s="190"/>
      <c r="BB29" s="190"/>
      <c r="BC29" s="191"/>
      <c r="BD29" s="189"/>
      <c r="BE29" s="190"/>
      <c r="BF29" s="190"/>
      <c r="BG29" s="190"/>
      <c r="BH29" s="190"/>
      <c r="BI29" s="190"/>
      <c r="BJ29" s="191"/>
      <c r="BK29" s="189"/>
      <c r="BL29" s="190"/>
      <c r="BM29" s="190"/>
      <c r="BN29" s="190"/>
      <c r="BO29" s="190"/>
      <c r="BP29" s="190"/>
      <c r="BQ29" s="191"/>
      <c r="BR29" s="207">
        <f t="shared" si="0"/>
        <v>0</v>
      </c>
      <c r="BS29" s="208"/>
      <c r="BT29" s="208"/>
      <c r="BU29" s="208"/>
      <c r="BV29" s="208"/>
      <c r="BW29" s="209"/>
      <c r="BX29" s="198"/>
      <c r="BY29" s="199"/>
      <c r="BZ29" s="199"/>
      <c r="CA29" s="199"/>
      <c r="CB29" s="199"/>
      <c r="CC29" s="200"/>
      <c r="CD29" s="198"/>
      <c r="CE29" s="199"/>
      <c r="CF29" s="199"/>
      <c r="CG29" s="199"/>
      <c r="CH29" s="199"/>
      <c r="CI29" s="200"/>
      <c r="CJ29" s="192">
        <f t="shared" si="1"/>
        <v>0</v>
      </c>
      <c r="CK29" s="193"/>
      <c r="CL29" s="193"/>
      <c r="CM29" s="193"/>
      <c r="CN29" s="194"/>
      <c r="CO29" s="1"/>
      <c r="CP29" s="1"/>
      <c r="CQ29" s="12"/>
      <c r="CR29" s="1"/>
      <c r="CS29" s="207"/>
      <c r="CT29" s="208"/>
      <c r="CU29" s="208"/>
      <c r="CV29" s="208"/>
      <c r="CW29" s="208"/>
      <c r="CX29" s="209"/>
      <c r="CY29" s="2"/>
      <c r="CZ29" s="207"/>
      <c r="DA29" s="208"/>
      <c r="DB29" s="208"/>
      <c r="DC29" s="208"/>
      <c r="DD29" s="208"/>
      <c r="DE29" s="209"/>
      <c r="DF29" s="177"/>
      <c r="DG29" s="178"/>
      <c r="DH29" s="178"/>
      <c r="DI29" s="178"/>
      <c r="DJ29" s="178"/>
      <c r="DK29" s="179"/>
      <c r="DL29" s="177"/>
      <c r="DM29" s="178"/>
      <c r="DN29" s="178"/>
      <c r="DO29" s="178"/>
      <c r="DP29" s="179"/>
      <c r="DQ29" s="177"/>
      <c r="DR29" s="178"/>
      <c r="DS29" s="178"/>
      <c r="DT29" s="178"/>
      <c r="DU29" s="179"/>
      <c r="DV29" s="1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</row>
    <row r="30" spans="1:226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144"/>
      <c r="N30" s="145"/>
      <c r="O30" s="145"/>
      <c r="P30" s="145"/>
      <c r="Q30" s="145"/>
      <c r="R30" s="146"/>
      <c r="S30" s="159"/>
      <c r="T30" s="160"/>
      <c r="U30" s="160"/>
      <c r="V30" s="160"/>
      <c r="W30" s="160"/>
      <c r="X30" s="160"/>
      <c r="Y30" s="160"/>
      <c r="Z30" s="161"/>
      <c r="AA30" s="159"/>
      <c r="AB30" s="160"/>
      <c r="AC30" s="160"/>
      <c r="AD30" s="160"/>
      <c r="AE30" s="160"/>
      <c r="AF30" s="161"/>
      <c r="AG30" s="213"/>
      <c r="AH30" s="214"/>
      <c r="AI30" s="214"/>
      <c r="AJ30" s="214"/>
      <c r="AK30" s="214"/>
      <c r="AL30" s="215"/>
      <c r="AM30" s="216"/>
      <c r="AN30" s="217"/>
      <c r="AO30" s="217"/>
      <c r="AP30" s="217"/>
      <c r="AQ30" s="217"/>
      <c r="AR30" s="218"/>
      <c r="AS30" s="4"/>
      <c r="AT30" s="33"/>
      <c r="AU30" s="3"/>
      <c r="AV30" s="3"/>
      <c r="AW30" s="189"/>
      <c r="AX30" s="190"/>
      <c r="AY30" s="190"/>
      <c r="AZ30" s="190"/>
      <c r="BA30" s="190"/>
      <c r="BB30" s="190"/>
      <c r="BC30" s="191"/>
      <c r="BD30" s="189"/>
      <c r="BE30" s="190"/>
      <c r="BF30" s="190"/>
      <c r="BG30" s="190"/>
      <c r="BH30" s="190"/>
      <c r="BI30" s="190"/>
      <c r="BJ30" s="191"/>
      <c r="BK30" s="189"/>
      <c r="BL30" s="190"/>
      <c r="BM30" s="190"/>
      <c r="BN30" s="190"/>
      <c r="BO30" s="190"/>
      <c r="BP30" s="190"/>
      <c r="BQ30" s="191"/>
      <c r="BR30" s="207">
        <f t="shared" si="0"/>
        <v>0</v>
      </c>
      <c r="BS30" s="208"/>
      <c r="BT30" s="208"/>
      <c r="BU30" s="208"/>
      <c r="BV30" s="208"/>
      <c r="BW30" s="209"/>
      <c r="BX30" s="198"/>
      <c r="BY30" s="199"/>
      <c r="BZ30" s="199"/>
      <c r="CA30" s="199"/>
      <c r="CB30" s="199"/>
      <c r="CC30" s="200"/>
      <c r="CD30" s="198"/>
      <c r="CE30" s="199"/>
      <c r="CF30" s="199"/>
      <c r="CG30" s="199"/>
      <c r="CH30" s="199"/>
      <c r="CI30" s="200"/>
      <c r="CJ30" s="192">
        <f t="shared" si="1"/>
        <v>0</v>
      </c>
      <c r="CK30" s="193"/>
      <c r="CL30" s="193"/>
      <c r="CM30" s="193"/>
      <c r="CN30" s="194"/>
      <c r="CO30" s="1"/>
      <c r="CP30" s="1"/>
      <c r="CQ30" s="12"/>
      <c r="CR30" s="1"/>
      <c r="CS30" s="207"/>
      <c r="CT30" s="208"/>
      <c r="CU30" s="208"/>
      <c r="CV30" s="208"/>
      <c r="CW30" s="208"/>
      <c r="CX30" s="209"/>
      <c r="CY30" s="2"/>
      <c r="CZ30" s="207"/>
      <c r="DA30" s="208"/>
      <c r="DB30" s="208"/>
      <c r="DC30" s="208"/>
      <c r="DD30" s="208"/>
      <c r="DE30" s="209"/>
      <c r="DF30" s="177"/>
      <c r="DG30" s="178"/>
      <c r="DH30" s="178"/>
      <c r="DI30" s="178"/>
      <c r="DJ30" s="178"/>
      <c r="DK30" s="179"/>
      <c r="DL30" s="177"/>
      <c r="DM30" s="178"/>
      <c r="DN30" s="178"/>
      <c r="DO30" s="178"/>
      <c r="DP30" s="179"/>
      <c r="DQ30" s="177"/>
      <c r="DR30" s="178"/>
      <c r="DS30" s="178"/>
      <c r="DT30" s="178"/>
      <c r="DU30" s="179"/>
      <c r="DV30" s="1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</row>
    <row r="31" spans="1:226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144"/>
      <c r="N31" s="145"/>
      <c r="O31" s="145"/>
      <c r="P31" s="145"/>
      <c r="Q31" s="145"/>
      <c r="R31" s="146"/>
      <c r="S31" s="159"/>
      <c r="T31" s="160"/>
      <c r="U31" s="160"/>
      <c r="V31" s="160"/>
      <c r="W31" s="160"/>
      <c r="X31" s="160"/>
      <c r="Y31" s="160"/>
      <c r="Z31" s="161"/>
      <c r="AA31" s="159"/>
      <c r="AB31" s="160"/>
      <c r="AC31" s="160"/>
      <c r="AD31" s="160"/>
      <c r="AE31" s="160"/>
      <c r="AF31" s="161"/>
      <c r="AG31" s="213"/>
      <c r="AH31" s="214"/>
      <c r="AI31" s="214"/>
      <c r="AJ31" s="214"/>
      <c r="AK31" s="214"/>
      <c r="AL31" s="215"/>
      <c r="AM31" s="216"/>
      <c r="AN31" s="217"/>
      <c r="AO31" s="217"/>
      <c r="AP31" s="217"/>
      <c r="AQ31" s="217"/>
      <c r="AR31" s="218"/>
      <c r="AS31" s="5"/>
      <c r="AT31" s="33"/>
      <c r="AU31" s="3"/>
      <c r="AV31" s="3"/>
      <c r="AW31" s="189"/>
      <c r="AX31" s="190"/>
      <c r="AY31" s="190"/>
      <c r="AZ31" s="190"/>
      <c r="BA31" s="190"/>
      <c r="BB31" s="190"/>
      <c r="BC31" s="191"/>
      <c r="BD31" s="189"/>
      <c r="BE31" s="190"/>
      <c r="BF31" s="190"/>
      <c r="BG31" s="190"/>
      <c r="BH31" s="190"/>
      <c r="BI31" s="190"/>
      <c r="BJ31" s="191"/>
      <c r="BK31" s="189"/>
      <c r="BL31" s="190"/>
      <c r="BM31" s="190"/>
      <c r="BN31" s="190"/>
      <c r="BO31" s="190"/>
      <c r="BP31" s="190"/>
      <c r="BQ31" s="191"/>
      <c r="BR31" s="207">
        <f t="shared" si="0"/>
        <v>0</v>
      </c>
      <c r="BS31" s="208"/>
      <c r="BT31" s="208"/>
      <c r="BU31" s="208"/>
      <c r="BV31" s="208"/>
      <c r="BW31" s="209"/>
      <c r="BX31" s="198"/>
      <c r="BY31" s="199"/>
      <c r="BZ31" s="199"/>
      <c r="CA31" s="199"/>
      <c r="CB31" s="199"/>
      <c r="CC31" s="200"/>
      <c r="CD31" s="198"/>
      <c r="CE31" s="199"/>
      <c r="CF31" s="199"/>
      <c r="CG31" s="199"/>
      <c r="CH31" s="199"/>
      <c r="CI31" s="200"/>
      <c r="CJ31" s="192">
        <f t="shared" si="1"/>
        <v>0</v>
      </c>
      <c r="CK31" s="193"/>
      <c r="CL31" s="193"/>
      <c r="CM31" s="193"/>
      <c r="CN31" s="194"/>
      <c r="CO31" s="1"/>
      <c r="CP31" s="1"/>
      <c r="CQ31" s="12"/>
      <c r="CR31" s="1"/>
      <c r="CS31" s="207"/>
      <c r="CT31" s="208"/>
      <c r="CU31" s="208"/>
      <c r="CV31" s="208"/>
      <c r="CW31" s="208"/>
      <c r="CX31" s="209"/>
      <c r="CY31" s="2"/>
      <c r="CZ31" s="207"/>
      <c r="DA31" s="208"/>
      <c r="DB31" s="208"/>
      <c r="DC31" s="208"/>
      <c r="DD31" s="208"/>
      <c r="DE31" s="209"/>
      <c r="DF31" s="177"/>
      <c r="DG31" s="178"/>
      <c r="DH31" s="178"/>
      <c r="DI31" s="178"/>
      <c r="DJ31" s="178"/>
      <c r="DK31" s="179"/>
      <c r="DL31" s="177"/>
      <c r="DM31" s="178"/>
      <c r="DN31" s="178"/>
      <c r="DO31" s="178"/>
      <c r="DP31" s="179"/>
      <c r="DQ31" s="177"/>
      <c r="DR31" s="178"/>
      <c r="DS31" s="178"/>
      <c r="DT31" s="178"/>
      <c r="DU31" s="179"/>
      <c r="DV31" s="1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</row>
    <row r="32" spans="1:226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144"/>
      <c r="N32" s="145"/>
      <c r="O32" s="145"/>
      <c r="P32" s="145"/>
      <c r="Q32" s="145"/>
      <c r="R32" s="146"/>
      <c r="S32" s="159"/>
      <c r="T32" s="160"/>
      <c r="U32" s="160"/>
      <c r="V32" s="160"/>
      <c r="W32" s="160"/>
      <c r="X32" s="160"/>
      <c r="Y32" s="160"/>
      <c r="Z32" s="161"/>
      <c r="AA32" s="159"/>
      <c r="AB32" s="160"/>
      <c r="AC32" s="160"/>
      <c r="AD32" s="160"/>
      <c r="AE32" s="160"/>
      <c r="AF32" s="161"/>
      <c r="AG32" s="213"/>
      <c r="AH32" s="214"/>
      <c r="AI32" s="214"/>
      <c r="AJ32" s="214"/>
      <c r="AK32" s="214"/>
      <c r="AL32" s="215"/>
      <c r="AM32" s="216"/>
      <c r="AN32" s="217"/>
      <c r="AO32" s="217"/>
      <c r="AP32" s="217"/>
      <c r="AQ32" s="217"/>
      <c r="AR32" s="218"/>
      <c r="AS32" s="4"/>
      <c r="AT32" s="33"/>
      <c r="AU32" s="3"/>
      <c r="AV32" s="3"/>
      <c r="AW32" s="189"/>
      <c r="AX32" s="190"/>
      <c r="AY32" s="190"/>
      <c r="AZ32" s="190"/>
      <c r="BA32" s="190"/>
      <c r="BB32" s="190"/>
      <c r="BC32" s="191"/>
      <c r="BD32" s="189"/>
      <c r="BE32" s="190"/>
      <c r="BF32" s="190"/>
      <c r="BG32" s="190"/>
      <c r="BH32" s="190"/>
      <c r="BI32" s="190"/>
      <c r="BJ32" s="191"/>
      <c r="BK32" s="189"/>
      <c r="BL32" s="190"/>
      <c r="BM32" s="190"/>
      <c r="BN32" s="190"/>
      <c r="BO32" s="190"/>
      <c r="BP32" s="190"/>
      <c r="BQ32" s="191"/>
      <c r="BR32" s="207">
        <f t="shared" si="0"/>
        <v>0</v>
      </c>
      <c r="BS32" s="208"/>
      <c r="BT32" s="208"/>
      <c r="BU32" s="208"/>
      <c r="BV32" s="208"/>
      <c r="BW32" s="209"/>
      <c r="BX32" s="198"/>
      <c r="BY32" s="199"/>
      <c r="BZ32" s="199"/>
      <c r="CA32" s="199"/>
      <c r="CB32" s="199"/>
      <c r="CC32" s="200"/>
      <c r="CD32" s="198"/>
      <c r="CE32" s="199"/>
      <c r="CF32" s="199"/>
      <c r="CG32" s="199"/>
      <c r="CH32" s="199"/>
      <c r="CI32" s="200"/>
      <c r="CJ32" s="192">
        <f t="shared" si="1"/>
        <v>0</v>
      </c>
      <c r="CK32" s="193"/>
      <c r="CL32" s="193"/>
      <c r="CM32" s="193"/>
      <c r="CN32" s="194"/>
      <c r="CO32" s="1"/>
      <c r="CP32" s="1"/>
      <c r="CQ32" s="12"/>
      <c r="CR32" s="1"/>
      <c r="CS32" s="207"/>
      <c r="CT32" s="208"/>
      <c r="CU32" s="208"/>
      <c r="CV32" s="208"/>
      <c r="CW32" s="208"/>
      <c r="CX32" s="209"/>
      <c r="CY32" s="2"/>
      <c r="CZ32" s="207"/>
      <c r="DA32" s="208"/>
      <c r="DB32" s="208"/>
      <c r="DC32" s="208"/>
      <c r="DD32" s="208"/>
      <c r="DE32" s="209"/>
      <c r="DF32" s="177"/>
      <c r="DG32" s="178"/>
      <c r="DH32" s="178"/>
      <c r="DI32" s="178"/>
      <c r="DJ32" s="178"/>
      <c r="DK32" s="179"/>
      <c r="DL32" s="177"/>
      <c r="DM32" s="178"/>
      <c r="DN32" s="178"/>
      <c r="DO32" s="178"/>
      <c r="DP32" s="179"/>
      <c r="DQ32" s="177"/>
      <c r="DR32" s="178"/>
      <c r="DS32" s="178"/>
      <c r="DT32" s="178"/>
      <c r="DU32" s="179"/>
      <c r="DV32" s="1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</row>
    <row r="33" spans="1:226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144"/>
      <c r="N33" s="145"/>
      <c r="O33" s="145"/>
      <c r="P33" s="145"/>
      <c r="Q33" s="145"/>
      <c r="R33" s="146"/>
      <c r="S33" s="159"/>
      <c r="T33" s="160"/>
      <c r="U33" s="160"/>
      <c r="V33" s="160"/>
      <c r="W33" s="160"/>
      <c r="X33" s="160"/>
      <c r="Y33" s="160"/>
      <c r="Z33" s="161"/>
      <c r="AA33" s="159"/>
      <c r="AB33" s="160"/>
      <c r="AC33" s="160"/>
      <c r="AD33" s="160"/>
      <c r="AE33" s="160"/>
      <c r="AF33" s="161"/>
      <c r="AG33" s="213"/>
      <c r="AH33" s="214"/>
      <c r="AI33" s="214"/>
      <c r="AJ33" s="214"/>
      <c r="AK33" s="214"/>
      <c r="AL33" s="215"/>
      <c r="AM33" s="216"/>
      <c r="AN33" s="217"/>
      <c r="AO33" s="217"/>
      <c r="AP33" s="217"/>
      <c r="AQ33" s="217"/>
      <c r="AR33" s="218"/>
      <c r="AS33" s="4"/>
      <c r="AT33" s="33"/>
      <c r="AU33" s="3"/>
      <c r="AV33" s="3"/>
      <c r="AW33" s="189"/>
      <c r="AX33" s="190"/>
      <c r="AY33" s="190"/>
      <c r="AZ33" s="190"/>
      <c r="BA33" s="190"/>
      <c r="BB33" s="190"/>
      <c r="BC33" s="191"/>
      <c r="BD33" s="189"/>
      <c r="BE33" s="190"/>
      <c r="BF33" s="190"/>
      <c r="BG33" s="190"/>
      <c r="BH33" s="190"/>
      <c r="BI33" s="190"/>
      <c r="BJ33" s="191"/>
      <c r="BK33" s="189"/>
      <c r="BL33" s="190"/>
      <c r="BM33" s="190"/>
      <c r="BN33" s="190"/>
      <c r="BO33" s="190"/>
      <c r="BP33" s="190"/>
      <c r="BQ33" s="191"/>
      <c r="BR33" s="207">
        <f t="shared" si="0"/>
        <v>0</v>
      </c>
      <c r="BS33" s="208"/>
      <c r="BT33" s="208"/>
      <c r="BU33" s="208"/>
      <c r="BV33" s="208"/>
      <c r="BW33" s="209"/>
      <c r="BX33" s="198"/>
      <c r="BY33" s="199"/>
      <c r="BZ33" s="199"/>
      <c r="CA33" s="199"/>
      <c r="CB33" s="199"/>
      <c r="CC33" s="200"/>
      <c r="CD33" s="198"/>
      <c r="CE33" s="199"/>
      <c r="CF33" s="199"/>
      <c r="CG33" s="199"/>
      <c r="CH33" s="199"/>
      <c r="CI33" s="200"/>
      <c r="CJ33" s="192">
        <f t="shared" si="1"/>
        <v>0</v>
      </c>
      <c r="CK33" s="193"/>
      <c r="CL33" s="193"/>
      <c r="CM33" s="193"/>
      <c r="CN33" s="194"/>
      <c r="CO33" s="1"/>
      <c r="CP33" s="1"/>
      <c r="CQ33" s="12"/>
      <c r="CR33" s="1"/>
      <c r="CS33" s="207"/>
      <c r="CT33" s="208"/>
      <c r="CU33" s="208"/>
      <c r="CV33" s="208"/>
      <c r="CW33" s="208"/>
      <c r="CX33" s="209"/>
      <c r="CY33" s="2"/>
      <c r="CZ33" s="207"/>
      <c r="DA33" s="208"/>
      <c r="DB33" s="208"/>
      <c r="DC33" s="208"/>
      <c r="DD33" s="208"/>
      <c r="DE33" s="209"/>
      <c r="DF33" s="177"/>
      <c r="DG33" s="178"/>
      <c r="DH33" s="178"/>
      <c r="DI33" s="178"/>
      <c r="DJ33" s="178"/>
      <c r="DK33" s="179"/>
      <c r="DL33" s="177"/>
      <c r="DM33" s="178"/>
      <c r="DN33" s="178"/>
      <c r="DO33" s="178"/>
      <c r="DP33" s="179"/>
      <c r="DQ33" s="177"/>
      <c r="DR33" s="178"/>
      <c r="DS33" s="178"/>
      <c r="DT33" s="178"/>
      <c r="DU33" s="179"/>
      <c r="DV33" s="1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</row>
    <row r="34" spans="1:226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144"/>
      <c r="N34" s="145"/>
      <c r="O34" s="145"/>
      <c r="P34" s="145"/>
      <c r="Q34" s="145"/>
      <c r="R34" s="146"/>
      <c r="S34" s="159"/>
      <c r="T34" s="160"/>
      <c r="U34" s="160"/>
      <c r="V34" s="160"/>
      <c r="W34" s="160"/>
      <c r="X34" s="160"/>
      <c r="Y34" s="160"/>
      <c r="Z34" s="161"/>
      <c r="AA34" s="159"/>
      <c r="AB34" s="160"/>
      <c r="AC34" s="160"/>
      <c r="AD34" s="160"/>
      <c r="AE34" s="160"/>
      <c r="AF34" s="161"/>
      <c r="AG34" s="213"/>
      <c r="AH34" s="214"/>
      <c r="AI34" s="214"/>
      <c r="AJ34" s="214"/>
      <c r="AK34" s="214"/>
      <c r="AL34" s="215"/>
      <c r="AM34" s="216"/>
      <c r="AN34" s="217"/>
      <c r="AO34" s="217"/>
      <c r="AP34" s="217"/>
      <c r="AQ34" s="217"/>
      <c r="AR34" s="218"/>
      <c r="AS34" s="4"/>
      <c r="AT34" s="33"/>
      <c r="AU34" s="3"/>
      <c r="AV34" s="3"/>
      <c r="AW34" s="189"/>
      <c r="AX34" s="190"/>
      <c r="AY34" s="190"/>
      <c r="AZ34" s="190"/>
      <c r="BA34" s="190"/>
      <c r="BB34" s="190"/>
      <c r="BC34" s="191"/>
      <c r="BD34" s="189"/>
      <c r="BE34" s="190"/>
      <c r="BF34" s="190"/>
      <c r="BG34" s="190"/>
      <c r="BH34" s="190"/>
      <c r="BI34" s="190"/>
      <c r="BJ34" s="191"/>
      <c r="BK34" s="189"/>
      <c r="BL34" s="190"/>
      <c r="BM34" s="190"/>
      <c r="BN34" s="190"/>
      <c r="BO34" s="190"/>
      <c r="BP34" s="190"/>
      <c r="BQ34" s="191"/>
      <c r="BR34" s="207">
        <f t="shared" si="0"/>
        <v>0</v>
      </c>
      <c r="BS34" s="208"/>
      <c r="BT34" s="208"/>
      <c r="BU34" s="208"/>
      <c r="BV34" s="208"/>
      <c r="BW34" s="209"/>
      <c r="BX34" s="198"/>
      <c r="BY34" s="199"/>
      <c r="BZ34" s="199"/>
      <c r="CA34" s="199"/>
      <c r="CB34" s="199"/>
      <c r="CC34" s="200"/>
      <c r="CD34" s="198"/>
      <c r="CE34" s="199"/>
      <c r="CF34" s="199"/>
      <c r="CG34" s="199"/>
      <c r="CH34" s="199"/>
      <c r="CI34" s="200"/>
      <c r="CJ34" s="192">
        <f t="shared" si="1"/>
        <v>0</v>
      </c>
      <c r="CK34" s="193"/>
      <c r="CL34" s="193"/>
      <c r="CM34" s="193"/>
      <c r="CN34" s="194"/>
      <c r="CO34" s="1"/>
      <c r="CP34" s="1"/>
      <c r="CQ34" s="12"/>
      <c r="CR34" s="1"/>
      <c r="CS34" s="207"/>
      <c r="CT34" s="208"/>
      <c r="CU34" s="208"/>
      <c r="CV34" s="208"/>
      <c r="CW34" s="208"/>
      <c r="CX34" s="209"/>
      <c r="CY34" s="2"/>
      <c r="CZ34" s="207"/>
      <c r="DA34" s="208"/>
      <c r="DB34" s="208"/>
      <c r="DC34" s="208"/>
      <c r="DD34" s="208"/>
      <c r="DE34" s="209"/>
      <c r="DF34" s="177"/>
      <c r="DG34" s="178"/>
      <c r="DH34" s="178"/>
      <c r="DI34" s="178"/>
      <c r="DJ34" s="178"/>
      <c r="DK34" s="179"/>
      <c r="DL34" s="177"/>
      <c r="DM34" s="178"/>
      <c r="DN34" s="178"/>
      <c r="DO34" s="178"/>
      <c r="DP34" s="179"/>
      <c r="DQ34" s="177"/>
      <c r="DR34" s="178"/>
      <c r="DS34" s="178"/>
      <c r="DT34" s="178"/>
      <c r="DU34" s="179"/>
      <c r="DV34" s="1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</row>
    <row r="35" spans="1:226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144"/>
      <c r="N35" s="145"/>
      <c r="O35" s="145"/>
      <c r="P35" s="145"/>
      <c r="Q35" s="145"/>
      <c r="R35" s="146"/>
      <c r="S35" s="159"/>
      <c r="T35" s="160"/>
      <c r="U35" s="160"/>
      <c r="V35" s="160"/>
      <c r="W35" s="160"/>
      <c r="X35" s="160"/>
      <c r="Y35" s="160"/>
      <c r="Z35" s="161"/>
      <c r="AA35" s="159"/>
      <c r="AB35" s="160"/>
      <c r="AC35" s="160"/>
      <c r="AD35" s="160"/>
      <c r="AE35" s="160"/>
      <c r="AF35" s="161"/>
      <c r="AG35" s="213"/>
      <c r="AH35" s="214"/>
      <c r="AI35" s="214"/>
      <c r="AJ35" s="214"/>
      <c r="AK35" s="214"/>
      <c r="AL35" s="215"/>
      <c r="AM35" s="216"/>
      <c r="AN35" s="217"/>
      <c r="AO35" s="217"/>
      <c r="AP35" s="217"/>
      <c r="AQ35" s="217"/>
      <c r="AR35" s="218"/>
      <c r="AS35" s="4"/>
      <c r="AT35" s="33"/>
      <c r="AU35" s="3"/>
      <c r="AV35" s="3"/>
      <c r="AW35" s="189"/>
      <c r="AX35" s="190"/>
      <c r="AY35" s="190"/>
      <c r="AZ35" s="190"/>
      <c r="BA35" s="190"/>
      <c r="BB35" s="190"/>
      <c r="BC35" s="191"/>
      <c r="BD35" s="189"/>
      <c r="BE35" s="190"/>
      <c r="BF35" s="190"/>
      <c r="BG35" s="190"/>
      <c r="BH35" s="190"/>
      <c r="BI35" s="190"/>
      <c r="BJ35" s="191"/>
      <c r="BK35" s="189"/>
      <c r="BL35" s="190"/>
      <c r="BM35" s="190"/>
      <c r="BN35" s="190"/>
      <c r="BO35" s="190"/>
      <c r="BP35" s="190"/>
      <c r="BQ35" s="191"/>
      <c r="BR35" s="207">
        <f t="shared" si="0"/>
        <v>0</v>
      </c>
      <c r="BS35" s="208"/>
      <c r="BT35" s="208"/>
      <c r="BU35" s="208"/>
      <c r="BV35" s="208"/>
      <c r="BW35" s="209"/>
      <c r="BX35" s="198"/>
      <c r="BY35" s="199"/>
      <c r="BZ35" s="199"/>
      <c r="CA35" s="199"/>
      <c r="CB35" s="199"/>
      <c r="CC35" s="200"/>
      <c r="CD35" s="198"/>
      <c r="CE35" s="199"/>
      <c r="CF35" s="199"/>
      <c r="CG35" s="199"/>
      <c r="CH35" s="199"/>
      <c r="CI35" s="200"/>
      <c r="CJ35" s="192">
        <f t="shared" si="1"/>
        <v>0</v>
      </c>
      <c r="CK35" s="193"/>
      <c r="CL35" s="193"/>
      <c r="CM35" s="193"/>
      <c r="CN35" s="194"/>
      <c r="CO35" s="1"/>
      <c r="CP35" s="1"/>
      <c r="CQ35" s="12"/>
      <c r="CR35" s="1"/>
      <c r="CS35" s="207"/>
      <c r="CT35" s="208"/>
      <c r="CU35" s="208"/>
      <c r="CV35" s="208"/>
      <c r="CW35" s="208"/>
      <c r="CX35" s="209"/>
      <c r="CY35" s="2"/>
      <c r="CZ35" s="207"/>
      <c r="DA35" s="208"/>
      <c r="DB35" s="208"/>
      <c r="DC35" s="208"/>
      <c r="DD35" s="208"/>
      <c r="DE35" s="209"/>
      <c r="DF35" s="177"/>
      <c r="DG35" s="178"/>
      <c r="DH35" s="178"/>
      <c r="DI35" s="178"/>
      <c r="DJ35" s="178"/>
      <c r="DK35" s="179"/>
      <c r="DL35" s="177"/>
      <c r="DM35" s="178"/>
      <c r="DN35" s="178"/>
      <c r="DO35" s="178"/>
      <c r="DP35" s="179"/>
      <c r="DQ35" s="177"/>
      <c r="DR35" s="178"/>
      <c r="DS35" s="178"/>
      <c r="DT35" s="178"/>
      <c r="DU35" s="179"/>
      <c r="DV35" s="1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</row>
    <row r="36" spans="1:226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144"/>
      <c r="N36" s="145"/>
      <c r="O36" s="145"/>
      <c r="P36" s="145"/>
      <c r="Q36" s="145"/>
      <c r="R36" s="146"/>
      <c r="S36" s="159"/>
      <c r="T36" s="160"/>
      <c r="U36" s="160"/>
      <c r="V36" s="160"/>
      <c r="W36" s="160"/>
      <c r="X36" s="160"/>
      <c r="Y36" s="160"/>
      <c r="Z36" s="161"/>
      <c r="AA36" s="159"/>
      <c r="AB36" s="160"/>
      <c r="AC36" s="160"/>
      <c r="AD36" s="160"/>
      <c r="AE36" s="160"/>
      <c r="AF36" s="161"/>
      <c r="AG36" s="213"/>
      <c r="AH36" s="214"/>
      <c r="AI36" s="214"/>
      <c r="AJ36" s="214"/>
      <c r="AK36" s="214"/>
      <c r="AL36" s="215"/>
      <c r="AM36" s="216"/>
      <c r="AN36" s="217"/>
      <c r="AO36" s="217"/>
      <c r="AP36" s="217"/>
      <c r="AQ36" s="217"/>
      <c r="AR36" s="218"/>
      <c r="AS36" s="4"/>
      <c r="AT36" s="33"/>
      <c r="AU36" s="3"/>
      <c r="AV36" s="3"/>
      <c r="AW36" s="189"/>
      <c r="AX36" s="190"/>
      <c r="AY36" s="190"/>
      <c r="AZ36" s="190"/>
      <c r="BA36" s="190"/>
      <c r="BB36" s="190"/>
      <c r="BC36" s="191"/>
      <c r="BD36" s="189"/>
      <c r="BE36" s="190"/>
      <c r="BF36" s="190"/>
      <c r="BG36" s="190"/>
      <c r="BH36" s="190"/>
      <c r="BI36" s="190"/>
      <c r="BJ36" s="191"/>
      <c r="BK36" s="189"/>
      <c r="BL36" s="190"/>
      <c r="BM36" s="190"/>
      <c r="BN36" s="190"/>
      <c r="BO36" s="190"/>
      <c r="BP36" s="190"/>
      <c r="BQ36" s="191"/>
      <c r="BR36" s="207">
        <f t="shared" si="0"/>
        <v>0</v>
      </c>
      <c r="BS36" s="208"/>
      <c r="BT36" s="208"/>
      <c r="BU36" s="208"/>
      <c r="BV36" s="208"/>
      <c r="BW36" s="209"/>
      <c r="BX36" s="198"/>
      <c r="BY36" s="199"/>
      <c r="BZ36" s="199"/>
      <c r="CA36" s="199"/>
      <c r="CB36" s="199"/>
      <c r="CC36" s="200"/>
      <c r="CD36" s="198"/>
      <c r="CE36" s="199"/>
      <c r="CF36" s="199"/>
      <c r="CG36" s="199"/>
      <c r="CH36" s="199"/>
      <c r="CI36" s="200"/>
      <c r="CJ36" s="192">
        <f t="shared" si="1"/>
        <v>0</v>
      </c>
      <c r="CK36" s="193"/>
      <c r="CL36" s="193"/>
      <c r="CM36" s="193"/>
      <c r="CN36" s="194"/>
      <c r="CO36" s="1"/>
      <c r="CP36" s="1"/>
      <c r="CQ36" s="12"/>
      <c r="CR36" s="1"/>
      <c r="CS36" s="207"/>
      <c r="CT36" s="208"/>
      <c r="CU36" s="208"/>
      <c r="CV36" s="208"/>
      <c r="CW36" s="208"/>
      <c r="CX36" s="209"/>
      <c r="CY36" s="2"/>
      <c r="CZ36" s="207"/>
      <c r="DA36" s="208"/>
      <c r="DB36" s="208"/>
      <c r="DC36" s="208"/>
      <c r="DD36" s="208"/>
      <c r="DE36" s="209"/>
      <c r="DF36" s="177"/>
      <c r="DG36" s="178"/>
      <c r="DH36" s="178"/>
      <c r="DI36" s="178"/>
      <c r="DJ36" s="178"/>
      <c r="DK36" s="179"/>
      <c r="DL36" s="177"/>
      <c r="DM36" s="178"/>
      <c r="DN36" s="178"/>
      <c r="DO36" s="178"/>
      <c r="DP36" s="179"/>
      <c r="DQ36" s="177"/>
      <c r="DR36" s="178"/>
      <c r="DS36" s="178"/>
      <c r="DT36" s="178"/>
      <c r="DU36" s="179"/>
      <c r="DV36" s="1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</row>
    <row r="37" spans="1:226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144"/>
      <c r="N37" s="145"/>
      <c r="O37" s="145"/>
      <c r="P37" s="145"/>
      <c r="Q37" s="145"/>
      <c r="R37" s="146"/>
      <c r="S37" s="159"/>
      <c r="T37" s="160"/>
      <c r="U37" s="160"/>
      <c r="V37" s="160"/>
      <c r="W37" s="160"/>
      <c r="X37" s="160"/>
      <c r="Y37" s="160"/>
      <c r="Z37" s="161"/>
      <c r="AA37" s="159"/>
      <c r="AB37" s="160"/>
      <c r="AC37" s="160"/>
      <c r="AD37" s="160"/>
      <c r="AE37" s="160"/>
      <c r="AF37" s="161"/>
      <c r="AG37" s="213"/>
      <c r="AH37" s="214"/>
      <c r="AI37" s="214"/>
      <c r="AJ37" s="214"/>
      <c r="AK37" s="214"/>
      <c r="AL37" s="215"/>
      <c r="AM37" s="216"/>
      <c r="AN37" s="217"/>
      <c r="AO37" s="217"/>
      <c r="AP37" s="217"/>
      <c r="AQ37" s="217"/>
      <c r="AR37" s="218"/>
      <c r="AS37" s="4"/>
      <c r="AT37" s="33"/>
      <c r="AU37" s="3"/>
      <c r="AV37" s="3"/>
      <c r="AW37" s="189"/>
      <c r="AX37" s="190"/>
      <c r="AY37" s="190"/>
      <c r="AZ37" s="190"/>
      <c r="BA37" s="190"/>
      <c r="BB37" s="190"/>
      <c r="BC37" s="191"/>
      <c r="BD37" s="189"/>
      <c r="BE37" s="190"/>
      <c r="BF37" s="190"/>
      <c r="BG37" s="190"/>
      <c r="BH37" s="190"/>
      <c r="BI37" s="190"/>
      <c r="BJ37" s="191"/>
      <c r="BK37" s="189"/>
      <c r="BL37" s="190"/>
      <c r="BM37" s="190"/>
      <c r="BN37" s="190"/>
      <c r="BO37" s="190"/>
      <c r="BP37" s="190"/>
      <c r="BQ37" s="191"/>
      <c r="BR37" s="207">
        <f t="shared" si="0"/>
        <v>0</v>
      </c>
      <c r="BS37" s="208"/>
      <c r="BT37" s="208"/>
      <c r="BU37" s="208"/>
      <c r="BV37" s="208"/>
      <c r="BW37" s="209"/>
      <c r="BX37" s="198"/>
      <c r="BY37" s="199"/>
      <c r="BZ37" s="199"/>
      <c r="CA37" s="199"/>
      <c r="CB37" s="199"/>
      <c r="CC37" s="200"/>
      <c r="CD37" s="198"/>
      <c r="CE37" s="199"/>
      <c r="CF37" s="199"/>
      <c r="CG37" s="199"/>
      <c r="CH37" s="199"/>
      <c r="CI37" s="200"/>
      <c r="CJ37" s="192">
        <f t="shared" si="1"/>
        <v>0</v>
      </c>
      <c r="CK37" s="193"/>
      <c r="CL37" s="193"/>
      <c r="CM37" s="193"/>
      <c r="CN37" s="194"/>
      <c r="CO37" s="1"/>
      <c r="CP37" s="1"/>
      <c r="CQ37" s="12"/>
      <c r="CR37" s="1"/>
      <c r="CS37" s="207"/>
      <c r="CT37" s="208"/>
      <c r="CU37" s="208"/>
      <c r="CV37" s="208"/>
      <c r="CW37" s="208"/>
      <c r="CX37" s="209"/>
      <c r="CY37" s="2"/>
      <c r="CZ37" s="207"/>
      <c r="DA37" s="208"/>
      <c r="DB37" s="208"/>
      <c r="DC37" s="208"/>
      <c r="DD37" s="208"/>
      <c r="DE37" s="209"/>
      <c r="DF37" s="177"/>
      <c r="DG37" s="178"/>
      <c r="DH37" s="178"/>
      <c r="DI37" s="178"/>
      <c r="DJ37" s="178"/>
      <c r="DK37" s="179"/>
      <c r="DL37" s="177"/>
      <c r="DM37" s="178"/>
      <c r="DN37" s="178"/>
      <c r="DO37" s="178"/>
      <c r="DP37" s="179"/>
      <c r="DQ37" s="177"/>
      <c r="DR37" s="178"/>
      <c r="DS37" s="178"/>
      <c r="DT37" s="178"/>
      <c r="DU37" s="179"/>
      <c r="DV37" s="1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</row>
    <row r="38" spans="1:226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144"/>
      <c r="N38" s="145"/>
      <c r="O38" s="145"/>
      <c r="P38" s="145"/>
      <c r="Q38" s="145"/>
      <c r="R38" s="146"/>
      <c r="S38" s="159"/>
      <c r="T38" s="160"/>
      <c r="U38" s="160"/>
      <c r="V38" s="160"/>
      <c r="W38" s="160"/>
      <c r="X38" s="160"/>
      <c r="Y38" s="160"/>
      <c r="Z38" s="161"/>
      <c r="AA38" s="159"/>
      <c r="AB38" s="160"/>
      <c r="AC38" s="160"/>
      <c r="AD38" s="160"/>
      <c r="AE38" s="160"/>
      <c r="AF38" s="161"/>
      <c r="AG38" s="213"/>
      <c r="AH38" s="214"/>
      <c r="AI38" s="214"/>
      <c r="AJ38" s="214"/>
      <c r="AK38" s="214"/>
      <c r="AL38" s="215"/>
      <c r="AM38" s="216"/>
      <c r="AN38" s="217"/>
      <c r="AO38" s="217"/>
      <c r="AP38" s="217"/>
      <c r="AQ38" s="217"/>
      <c r="AR38" s="218"/>
      <c r="AS38" s="4"/>
      <c r="AT38" s="33"/>
      <c r="AU38" s="3"/>
      <c r="AV38" s="3"/>
      <c r="AW38" s="189"/>
      <c r="AX38" s="190"/>
      <c r="AY38" s="190"/>
      <c r="AZ38" s="190"/>
      <c r="BA38" s="190"/>
      <c r="BB38" s="190"/>
      <c r="BC38" s="191"/>
      <c r="BD38" s="189"/>
      <c r="BE38" s="190"/>
      <c r="BF38" s="190"/>
      <c r="BG38" s="190"/>
      <c r="BH38" s="190"/>
      <c r="BI38" s="190"/>
      <c r="BJ38" s="191"/>
      <c r="BK38" s="189"/>
      <c r="BL38" s="190"/>
      <c r="BM38" s="190"/>
      <c r="BN38" s="190"/>
      <c r="BO38" s="190"/>
      <c r="BP38" s="190"/>
      <c r="BQ38" s="191"/>
      <c r="BR38" s="207">
        <f t="shared" si="0"/>
        <v>0</v>
      </c>
      <c r="BS38" s="208"/>
      <c r="BT38" s="208"/>
      <c r="BU38" s="208"/>
      <c r="BV38" s="208"/>
      <c r="BW38" s="209"/>
      <c r="BX38" s="198"/>
      <c r="BY38" s="199"/>
      <c r="BZ38" s="199"/>
      <c r="CA38" s="199"/>
      <c r="CB38" s="199"/>
      <c r="CC38" s="200"/>
      <c r="CD38" s="198"/>
      <c r="CE38" s="199"/>
      <c r="CF38" s="199"/>
      <c r="CG38" s="199"/>
      <c r="CH38" s="199"/>
      <c r="CI38" s="200"/>
      <c r="CJ38" s="192">
        <f t="shared" si="1"/>
        <v>0</v>
      </c>
      <c r="CK38" s="193"/>
      <c r="CL38" s="193"/>
      <c r="CM38" s="193"/>
      <c r="CN38" s="194"/>
      <c r="CO38" s="1"/>
      <c r="CP38" s="1"/>
      <c r="CQ38" s="12"/>
      <c r="CR38" s="1"/>
      <c r="CS38" s="207"/>
      <c r="CT38" s="208"/>
      <c r="CU38" s="208"/>
      <c r="CV38" s="208"/>
      <c r="CW38" s="208"/>
      <c r="CX38" s="209"/>
      <c r="CY38" s="2"/>
      <c r="CZ38" s="207"/>
      <c r="DA38" s="208"/>
      <c r="DB38" s="208"/>
      <c r="DC38" s="208"/>
      <c r="DD38" s="208"/>
      <c r="DE38" s="209"/>
      <c r="DF38" s="177"/>
      <c r="DG38" s="178"/>
      <c r="DH38" s="178"/>
      <c r="DI38" s="178"/>
      <c r="DJ38" s="178"/>
      <c r="DK38" s="179"/>
      <c r="DL38" s="177"/>
      <c r="DM38" s="178"/>
      <c r="DN38" s="178"/>
      <c r="DO38" s="178"/>
      <c r="DP38" s="179"/>
      <c r="DQ38" s="177"/>
      <c r="DR38" s="178"/>
      <c r="DS38" s="178"/>
      <c r="DT38" s="178"/>
      <c r="DU38" s="179"/>
      <c r="DV38" s="1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</row>
    <row r="39" spans="1:226" ht="14.2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144"/>
      <c r="N39" s="145"/>
      <c r="O39" s="145"/>
      <c r="P39" s="145"/>
      <c r="Q39" s="145"/>
      <c r="R39" s="146"/>
      <c r="S39" s="159"/>
      <c r="T39" s="160"/>
      <c r="U39" s="160"/>
      <c r="V39" s="160"/>
      <c r="W39" s="160"/>
      <c r="X39" s="160"/>
      <c r="Y39" s="160"/>
      <c r="Z39" s="161"/>
      <c r="AA39" s="159"/>
      <c r="AB39" s="160"/>
      <c r="AC39" s="160"/>
      <c r="AD39" s="160"/>
      <c r="AE39" s="160"/>
      <c r="AF39" s="161"/>
      <c r="AG39" s="213"/>
      <c r="AH39" s="214"/>
      <c r="AI39" s="214"/>
      <c r="AJ39" s="214"/>
      <c r="AK39" s="214"/>
      <c r="AL39" s="215"/>
      <c r="AM39" s="216"/>
      <c r="AN39" s="217"/>
      <c r="AO39" s="217"/>
      <c r="AP39" s="217"/>
      <c r="AQ39" s="217"/>
      <c r="AR39" s="218"/>
      <c r="AS39" s="4"/>
      <c r="AT39" s="33"/>
      <c r="AU39" s="3"/>
      <c r="AV39" s="3"/>
      <c r="AW39" s="189"/>
      <c r="AX39" s="190"/>
      <c r="AY39" s="190"/>
      <c r="AZ39" s="190"/>
      <c r="BA39" s="190"/>
      <c r="BB39" s="190"/>
      <c r="BC39" s="191"/>
      <c r="BD39" s="189"/>
      <c r="BE39" s="190"/>
      <c r="BF39" s="190"/>
      <c r="BG39" s="190"/>
      <c r="BH39" s="190"/>
      <c r="BI39" s="190"/>
      <c r="BJ39" s="191"/>
      <c r="BK39" s="189"/>
      <c r="BL39" s="190"/>
      <c r="BM39" s="190"/>
      <c r="BN39" s="190"/>
      <c r="BO39" s="190"/>
      <c r="BP39" s="190"/>
      <c r="BQ39" s="191"/>
      <c r="BR39" s="207">
        <f t="shared" si="0"/>
        <v>0</v>
      </c>
      <c r="BS39" s="208"/>
      <c r="BT39" s="208"/>
      <c r="BU39" s="208"/>
      <c r="BV39" s="208"/>
      <c r="BW39" s="209"/>
      <c r="BX39" s="198"/>
      <c r="BY39" s="199"/>
      <c r="BZ39" s="199"/>
      <c r="CA39" s="199"/>
      <c r="CB39" s="199"/>
      <c r="CC39" s="200"/>
      <c r="CD39" s="198"/>
      <c r="CE39" s="199"/>
      <c r="CF39" s="199"/>
      <c r="CG39" s="199"/>
      <c r="CH39" s="199"/>
      <c r="CI39" s="200"/>
      <c r="CJ39" s="192">
        <f t="shared" si="1"/>
        <v>0</v>
      </c>
      <c r="CK39" s="193"/>
      <c r="CL39" s="193"/>
      <c r="CM39" s="193"/>
      <c r="CN39" s="194"/>
      <c r="CO39" s="1"/>
      <c r="CP39" s="1"/>
      <c r="CQ39" s="12"/>
      <c r="CR39" s="1"/>
      <c r="CS39" s="207"/>
      <c r="CT39" s="208"/>
      <c r="CU39" s="208"/>
      <c r="CV39" s="208"/>
      <c r="CW39" s="208"/>
      <c r="CX39" s="209"/>
      <c r="CY39" s="2"/>
      <c r="CZ39" s="207"/>
      <c r="DA39" s="208"/>
      <c r="DB39" s="208"/>
      <c r="DC39" s="208"/>
      <c r="DD39" s="208"/>
      <c r="DE39" s="209"/>
      <c r="DF39" s="177"/>
      <c r="DG39" s="178"/>
      <c r="DH39" s="178"/>
      <c r="DI39" s="178"/>
      <c r="DJ39" s="178"/>
      <c r="DK39" s="179"/>
      <c r="DL39" s="177"/>
      <c r="DM39" s="178"/>
      <c r="DN39" s="178"/>
      <c r="DO39" s="178"/>
      <c r="DP39" s="179"/>
      <c r="DQ39" s="177"/>
      <c r="DR39" s="178"/>
      <c r="DS39" s="178"/>
      <c r="DT39" s="178"/>
      <c r="DU39" s="179"/>
      <c r="DV39" s="1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</row>
    <row r="40" spans="1:226" ht="27.75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144"/>
      <c r="N40" s="145"/>
      <c r="O40" s="145"/>
      <c r="P40" s="145"/>
      <c r="Q40" s="145"/>
      <c r="R40" s="146"/>
      <c r="S40" s="159"/>
      <c r="T40" s="160"/>
      <c r="U40" s="160"/>
      <c r="V40" s="160"/>
      <c r="W40" s="160"/>
      <c r="X40" s="160"/>
      <c r="Y40" s="160"/>
      <c r="Z40" s="161"/>
      <c r="AA40" s="159"/>
      <c r="AB40" s="160"/>
      <c r="AC40" s="160"/>
      <c r="AD40" s="160"/>
      <c r="AE40" s="160"/>
      <c r="AF40" s="161"/>
      <c r="AG40" s="213"/>
      <c r="AH40" s="214"/>
      <c r="AI40" s="214"/>
      <c r="AJ40" s="214"/>
      <c r="AK40" s="214"/>
      <c r="AL40" s="215"/>
      <c r="AM40" s="216"/>
      <c r="AN40" s="217"/>
      <c r="AO40" s="217"/>
      <c r="AP40" s="217"/>
      <c r="AQ40" s="217"/>
      <c r="AR40" s="218"/>
      <c r="AS40" s="4"/>
      <c r="AT40" s="33"/>
      <c r="AU40" s="3"/>
      <c r="AV40" s="3"/>
      <c r="AW40" s="189"/>
      <c r="AX40" s="190"/>
      <c r="AY40" s="190"/>
      <c r="AZ40" s="190"/>
      <c r="BA40" s="190"/>
      <c r="BB40" s="190"/>
      <c r="BC40" s="191"/>
      <c r="BD40" s="189"/>
      <c r="BE40" s="190"/>
      <c r="BF40" s="190"/>
      <c r="BG40" s="190"/>
      <c r="BH40" s="190"/>
      <c r="BI40" s="190"/>
      <c r="BJ40" s="191"/>
      <c r="BK40" s="189"/>
      <c r="BL40" s="190"/>
      <c r="BM40" s="190"/>
      <c r="BN40" s="190"/>
      <c r="BO40" s="190"/>
      <c r="BP40" s="190"/>
      <c r="BQ40" s="191"/>
      <c r="BR40" s="207">
        <f t="shared" si="0"/>
        <v>0</v>
      </c>
      <c r="BS40" s="208"/>
      <c r="BT40" s="208"/>
      <c r="BU40" s="208"/>
      <c r="BV40" s="208"/>
      <c r="BW40" s="209"/>
      <c r="BX40" s="198"/>
      <c r="BY40" s="199"/>
      <c r="BZ40" s="199"/>
      <c r="CA40" s="199"/>
      <c r="CB40" s="199"/>
      <c r="CC40" s="200"/>
      <c r="CD40" s="198"/>
      <c r="CE40" s="199"/>
      <c r="CF40" s="199"/>
      <c r="CG40" s="199"/>
      <c r="CH40" s="199"/>
      <c r="CI40" s="200"/>
      <c r="CJ40" s="192">
        <f t="shared" si="1"/>
        <v>0</v>
      </c>
      <c r="CK40" s="193"/>
      <c r="CL40" s="193"/>
      <c r="CM40" s="193"/>
      <c r="CN40" s="194"/>
      <c r="CO40" s="1"/>
      <c r="CP40" s="1"/>
      <c r="CQ40" s="12"/>
      <c r="CR40" s="1"/>
      <c r="CS40" s="207"/>
      <c r="CT40" s="208"/>
      <c r="CU40" s="208"/>
      <c r="CV40" s="208"/>
      <c r="CW40" s="208"/>
      <c r="CX40" s="209"/>
      <c r="CY40" s="2"/>
      <c r="CZ40" s="207"/>
      <c r="DA40" s="208"/>
      <c r="DB40" s="208"/>
      <c r="DC40" s="208"/>
      <c r="DD40" s="208"/>
      <c r="DE40" s="209"/>
      <c r="DF40" s="177"/>
      <c r="DG40" s="178"/>
      <c r="DH40" s="178"/>
      <c r="DI40" s="178"/>
      <c r="DJ40" s="178"/>
      <c r="DK40" s="179"/>
      <c r="DL40" s="177"/>
      <c r="DM40" s="178"/>
      <c r="DN40" s="178"/>
      <c r="DO40" s="178"/>
      <c r="DP40" s="179"/>
      <c r="DQ40" s="177"/>
      <c r="DR40" s="178"/>
      <c r="DS40" s="178"/>
      <c r="DT40" s="178"/>
      <c r="DU40" s="179"/>
      <c r="DV40" s="1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</row>
    <row r="41" spans="1:226" ht="36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144"/>
      <c r="N41" s="145"/>
      <c r="O41" s="145"/>
      <c r="P41" s="145"/>
      <c r="Q41" s="145"/>
      <c r="R41" s="146"/>
      <c r="S41" s="159"/>
      <c r="T41" s="160"/>
      <c r="U41" s="160"/>
      <c r="V41" s="160"/>
      <c r="W41" s="160"/>
      <c r="X41" s="160"/>
      <c r="Y41" s="160"/>
      <c r="Z41" s="161"/>
      <c r="AA41" s="159"/>
      <c r="AB41" s="160"/>
      <c r="AC41" s="160"/>
      <c r="AD41" s="160"/>
      <c r="AE41" s="160"/>
      <c r="AF41" s="161"/>
      <c r="AG41" s="213"/>
      <c r="AH41" s="214"/>
      <c r="AI41" s="214"/>
      <c r="AJ41" s="214"/>
      <c r="AK41" s="214"/>
      <c r="AL41" s="215"/>
      <c r="AM41" s="216"/>
      <c r="AN41" s="217"/>
      <c r="AO41" s="217"/>
      <c r="AP41" s="217"/>
      <c r="AQ41" s="217"/>
      <c r="AR41" s="218"/>
      <c r="AS41" s="4"/>
      <c r="AT41" s="33"/>
      <c r="AU41" s="3"/>
      <c r="AV41" s="3"/>
      <c r="AW41" s="189"/>
      <c r="AX41" s="190"/>
      <c r="AY41" s="190"/>
      <c r="AZ41" s="190"/>
      <c r="BA41" s="190"/>
      <c r="BB41" s="190"/>
      <c r="BC41" s="191"/>
      <c r="BD41" s="189"/>
      <c r="BE41" s="190"/>
      <c r="BF41" s="190"/>
      <c r="BG41" s="190"/>
      <c r="BH41" s="190"/>
      <c r="BI41" s="190"/>
      <c r="BJ41" s="191"/>
      <c r="BK41" s="189"/>
      <c r="BL41" s="190"/>
      <c r="BM41" s="190"/>
      <c r="BN41" s="190"/>
      <c r="BO41" s="190"/>
      <c r="BP41" s="190"/>
      <c r="BQ41" s="191"/>
      <c r="BR41" s="198">
        <f>BX41+CD41+CJ41</f>
        <v>0</v>
      </c>
      <c r="BS41" s="199"/>
      <c r="BT41" s="199"/>
      <c r="BU41" s="199"/>
      <c r="BV41" s="199"/>
      <c r="BW41" s="200"/>
      <c r="BX41" s="198"/>
      <c r="BY41" s="199"/>
      <c r="BZ41" s="199"/>
      <c r="CA41" s="199"/>
      <c r="CB41" s="199"/>
      <c r="CC41" s="200"/>
      <c r="CD41" s="198"/>
      <c r="CE41" s="199"/>
      <c r="CF41" s="199"/>
      <c r="CG41" s="199"/>
      <c r="CH41" s="199"/>
      <c r="CI41" s="200"/>
      <c r="CJ41" s="192">
        <f t="shared" si="1"/>
        <v>0</v>
      </c>
      <c r="CK41" s="193"/>
      <c r="CL41" s="193"/>
      <c r="CM41" s="193"/>
      <c r="CN41" s="194"/>
      <c r="CO41" s="1"/>
      <c r="CP41" s="1"/>
      <c r="CQ41" s="12"/>
      <c r="CR41" s="1"/>
      <c r="CS41" s="207"/>
      <c r="CT41" s="208"/>
      <c r="CU41" s="208"/>
      <c r="CV41" s="208"/>
      <c r="CW41" s="208"/>
      <c r="CX41" s="209"/>
      <c r="CY41" s="2"/>
      <c r="CZ41" s="207"/>
      <c r="DA41" s="208"/>
      <c r="DB41" s="208"/>
      <c r="DC41" s="208"/>
      <c r="DD41" s="208"/>
      <c r="DE41" s="209"/>
      <c r="DF41" s="177"/>
      <c r="DG41" s="178"/>
      <c r="DH41" s="178"/>
      <c r="DI41" s="178"/>
      <c r="DJ41" s="178"/>
      <c r="DK41" s="179"/>
      <c r="DL41" s="177"/>
      <c r="DM41" s="178"/>
      <c r="DN41" s="178"/>
      <c r="DO41" s="178"/>
      <c r="DP41" s="179"/>
      <c r="DQ41" s="177"/>
      <c r="DR41" s="178"/>
      <c r="DS41" s="178"/>
      <c r="DT41" s="178"/>
      <c r="DU41" s="179"/>
      <c r="DV41" s="1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</row>
    <row r="42" spans="1:226" ht="14.25" customHeight="1" hidden="1" outlineLevel="1">
      <c r="A42" s="177"/>
      <c r="B42" s="178"/>
      <c r="C42" s="178"/>
      <c r="D42" s="178"/>
      <c r="E42" s="178"/>
      <c r="F42" s="179"/>
      <c r="G42" s="159"/>
      <c r="H42" s="160"/>
      <c r="I42" s="160"/>
      <c r="J42" s="160"/>
      <c r="K42" s="160"/>
      <c r="L42" s="161"/>
      <c r="M42" s="144"/>
      <c r="N42" s="145"/>
      <c r="O42" s="145"/>
      <c r="P42" s="145"/>
      <c r="Q42" s="145"/>
      <c r="R42" s="146"/>
      <c r="S42" s="159"/>
      <c r="T42" s="160"/>
      <c r="U42" s="160"/>
      <c r="V42" s="160"/>
      <c r="W42" s="160"/>
      <c r="X42" s="160"/>
      <c r="Y42" s="160"/>
      <c r="Z42" s="161"/>
      <c r="AA42" s="159"/>
      <c r="AB42" s="160"/>
      <c r="AC42" s="160"/>
      <c r="AD42" s="160"/>
      <c r="AE42" s="160"/>
      <c r="AF42" s="161"/>
      <c r="AG42" s="213"/>
      <c r="AH42" s="214"/>
      <c r="AI42" s="214"/>
      <c r="AJ42" s="214"/>
      <c r="AK42" s="214"/>
      <c r="AL42" s="215"/>
      <c r="AM42" s="216"/>
      <c r="AN42" s="217"/>
      <c r="AO42" s="217"/>
      <c r="AP42" s="217"/>
      <c r="AQ42" s="217"/>
      <c r="AR42" s="218"/>
      <c r="AS42" s="4"/>
      <c r="AT42" s="33"/>
      <c r="AU42" s="3"/>
      <c r="AV42" s="3"/>
      <c r="AW42" s="189"/>
      <c r="AX42" s="190"/>
      <c r="AY42" s="190"/>
      <c r="AZ42" s="190"/>
      <c r="BA42" s="190"/>
      <c r="BB42" s="190"/>
      <c r="BC42" s="191"/>
      <c r="BD42" s="189"/>
      <c r="BE42" s="190"/>
      <c r="BF42" s="190"/>
      <c r="BG42" s="190"/>
      <c r="BH42" s="190"/>
      <c r="BI42" s="190"/>
      <c r="BJ42" s="191"/>
      <c r="BK42" s="189"/>
      <c r="BL42" s="190"/>
      <c r="BM42" s="190"/>
      <c r="BN42" s="190"/>
      <c r="BO42" s="190"/>
      <c r="BP42" s="190"/>
      <c r="BQ42" s="191"/>
      <c r="BR42" s="207">
        <f t="shared" si="0"/>
        <v>0</v>
      </c>
      <c r="BS42" s="208"/>
      <c r="BT42" s="208"/>
      <c r="BU42" s="208"/>
      <c r="BV42" s="208"/>
      <c r="BW42" s="209"/>
      <c r="BX42" s="198"/>
      <c r="BY42" s="199"/>
      <c r="BZ42" s="199"/>
      <c r="CA42" s="199"/>
      <c r="CB42" s="199"/>
      <c r="CC42" s="200"/>
      <c r="CD42" s="198"/>
      <c r="CE42" s="199"/>
      <c r="CF42" s="199"/>
      <c r="CG42" s="199"/>
      <c r="CH42" s="199"/>
      <c r="CI42" s="200"/>
      <c r="CJ42" s="192">
        <f t="shared" si="1"/>
        <v>0</v>
      </c>
      <c r="CK42" s="193"/>
      <c r="CL42" s="193"/>
      <c r="CM42" s="193"/>
      <c r="CN42" s="194"/>
      <c r="CO42" s="1"/>
      <c r="CP42" s="1"/>
      <c r="CQ42" s="12"/>
      <c r="CR42" s="1"/>
      <c r="CS42" s="207"/>
      <c r="CT42" s="208"/>
      <c r="CU42" s="208"/>
      <c r="CV42" s="208"/>
      <c r="CW42" s="208"/>
      <c r="CX42" s="209"/>
      <c r="CY42" s="2"/>
      <c r="CZ42" s="207"/>
      <c r="DA42" s="208"/>
      <c r="DB42" s="208"/>
      <c r="DC42" s="208"/>
      <c r="DD42" s="208"/>
      <c r="DE42" s="209"/>
      <c r="DF42" s="177"/>
      <c r="DG42" s="178"/>
      <c r="DH42" s="178"/>
      <c r="DI42" s="178"/>
      <c r="DJ42" s="178"/>
      <c r="DK42" s="179"/>
      <c r="DL42" s="177"/>
      <c r="DM42" s="178"/>
      <c r="DN42" s="178"/>
      <c r="DO42" s="178"/>
      <c r="DP42" s="179"/>
      <c r="DQ42" s="177"/>
      <c r="DR42" s="178"/>
      <c r="DS42" s="178"/>
      <c r="DT42" s="178"/>
      <c r="DU42" s="179"/>
      <c r="DV42" s="1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</row>
    <row r="43" spans="1:226" ht="15" customHeight="1" collapsed="1">
      <c r="A43" s="219" t="s">
        <v>36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1"/>
      <c r="AS43" s="23" t="s">
        <v>37</v>
      </c>
      <c r="AT43" s="34">
        <f>AT44+AT45+AT46+AT48+AT47</f>
        <v>0</v>
      </c>
      <c r="AU43" s="24"/>
      <c r="AV43" s="24"/>
      <c r="AW43" s="222" t="s">
        <v>38</v>
      </c>
      <c r="AX43" s="223"/>
      <c r="AY43" s="223"/>
      <c r="AZ43" s="223"/>
      <c r="BA43" s="223"/>
      <c r="BB43" s="223"/>
      <c r="BC43" s="224"/>
      <c r="BD43" s="222" t="s">
        <v>38</v>
      </c>
      <c r="BE43" s="223"/>
      <c r="BF43" s="223"/>
      <c r="BG43" s="223"/>
      <c r="BH43" s="223"/>
      <c r="BI43" s="223"/>
      <c r="BJ43" s="224"/>
      <c r="BK43" s="222" t="s">
        <v>38</v>
      </c>
      <c r="BL43" s="223"/>
      <c r="BM43" s="223"/>
      <c r="BN43" s="223"/>
      <c r="BO43" s="223"/>
      <c r="BP43" s="223"/>
      <c r="BQ43" s="224"/>
      <c r="BR43" s="225">
        <f>BR44+BR45+BR46+BR48+BR47</f>
        <v>0</v>
      </c>
      <c r="BS43" s="226"/>
      <c r="BT43" s="226"/>
      <c r="BU43" s="226"/>
      <c r="BV43" s="226"/>
      <c r="BW43" s="227"/>
      <c r="BX43" s="225">
        <f>BX44+BX45+BX46+BX48+BX47</f>
        <v>0</v>
      </c>
      <c r="BY43" s="226"/>
      <c r="BZ43" s="226"/>
      <c r="CA43" s="226"/>
      <c r="CB43" s="226"/>
      <c r="CC43" s="227"/>
      <c r="CD43" s="225">
        <f>CD44+CD45+CD46+CD47+CD48</f>
        <v>0</v>
      </c>
      <c r="CE43" s="226"/>
      <c r="CF43" s="226"/>
      <c r="CG43" s="226"/>
      <c r="CH43" s="226"/>
      <c r="CI43" s="227"/>
      <c r="CJ43" s="225">
        <f>CJ44+CJ45+CJ46+CJ47+CJ48</f>
        <v>0</v>
      </c>
      <c r="CK43" s="226"/>
      <c r="CL43" s="226"/>
      <c r="CM43" s="226"/>
      <c r="CN43" s="227"/>
      <c r="CO43" s="41">
        <f>CO44+CO45+CO46+CO48</f>
        <v>0</v>
      </c>
      <c r="CP43" s="41">
        <f>CP44+CP45+CP46+CP48+CP47</f>
        <v>0</v>
      </c>
      <c r="CQ43" s="41">
        <f>CQ44+CQ45+CQ46+CQ48+CQ47</f>
        <v>0</v>
      </c>
      <c r="CR43" s="41">
        <f>CR44+CR45+CR46+CR48+CR47</f>
        <v>0</v>
      </c>
      <c r="CS43" s="222"/>
      <c r="CT43" s="223"/>
      <c r="CU43" s="223"/>
      <c r="CV43" s="223"/>
      <c r="CW43" s="223"/>
      <c r="CX43" s="224"/>
      <c r="CY43" s="40"/>
      <c r="CZ43" s="222"/>
      <c r="DA43" s="223"/>
      <c r="DB43" s="223"/>
      <c r="DC43" s="223"/>
      <c r="DD43" s="223"/>
      <c r="DE43" s="224"/>
      <c r="DF43" s="240"/>
      <c r="DG43" s="241"/>
      <c r="DH43" s="241"/>
      <c r="DI43" s="241"/>
      <c r="DJ43" s="241"/>
      <c r="DK43" s="242"/>
      <c r="DL43" s="240"/>
      <c r="DM43" s="241"/>
      <c r="DN43" s="241"/>
      <c r="DO43" s="241"/>
      <c r="DP43" s="242"/>
      <c r="DQ43" s="240"/>
      <c r="DR43" s="241"/>
      <c r="DS43" s="241"/>
      <c r="DT43" s="241"/>
      <c r="DU43" s="242"/>
      <c r="DV43" s="25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</row>
    <row r="44" spans="1:226" ht="15" customHeight="1">
      <c r="A44" s="228" t="s">
        <v>50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30"/>
      <c r="AS44" s="29" t="s">
        <v>34</v>
      </c>
      <c r="AT44" s="34">
        <f>((_xlfn.SUMIFS($AT$12:$AT$42,$AS$12:$AS$42,"П",$DV$12:$DV$42,"0")))*24</f>
        <v>0</v>
      </c>
      <c r="AU44" s="30"/>
      <c r="AV44" s="30"/>
      <c r="AW44" s="231" t="s">
        <v>38</v>
      </c>
      <c r="AX44" s="232"/>
      <c r="AY44" s="232"/>
      <c r="AZ44" s="232"/>
      <c r="BA44" s="232"/>
      <c r="BB44" s="232"/>
      <c r="BC44" s="233"/>
      <c r="BD44" s="231" t="s">
        <v>38</v>
      </c>
      <c r="BE44" s="232"/>
      <c r="BF44" s="232"/>
      <c r="BG44" s="232"/>
      <c r="BH44" s="232"/>
      <c r="BI44" s="232"/>
      <c r="BJ44" s="233"/>
      <c r="BK44" s="231" t="s">
        <v>38</v>
      </c>
      <c r="BL44" s="232"/>
      <c r="BM44" s="232"/>
      <c r="BN44" s="232"/>
      <c r="BO44" s="232"/>
      <c r="BP44" s="232"/>
      <c r="BQ44" s="233"/>
      <c r="BR44" s="231">
        <f>((_xlfn.SUMIFS($BR$12:$BR$42,$AS$12:$AS$42,"П",$DV$12:$DV$42,"0")))</f>
        <v>0</v>
      </c>
      <c r="BS44" s="232"/>
      <c r="BT44" s="232"/>
      <c r="BU44" s="232"/>
      <c r="BV44" s="232"/>
      <c r="BW44" s="233"/>
      <c r="BX44" s="231">
        <f>((_xlfn.SUMIFS($BX$12:$BX$42,$AS$12:$AS$42,"П",$DV$12:$DV$42,"0")))</f>
        <v>0</v>
      </c>
      <c r="BY44" s="232"/>
      <c r="BZ44" s="232"/>
      <c r="CA44" s="232"/>
      <c r="CB44" s="232"/>
      <c r="CC44" s="233"/>
      <c r="CD44" s="231">
        <f>((_xlfn.SUMIFS($CD$12:$CD$42,$AS$12:$AS$42,"П",$DV$12:$DV$42,"0")))</f>
        <v>0</v>
      </c>
      <c r="CE44" s="232"/>
      <c r="CF44" s="232"/>
      <c r="CG44" s="232"/>
      <c r="CH44" s="232"/>
      <c r="CI44" s="233"/>
      <c r="CJ44" s="231">
        <f>((_xlfn.SUMIFS($CJ$12:$CJ$42,$AS$12:$AS$42,"П",$DV$12:$DV$42,"0")))</f>
        <v>0</v>
      </c>
      <c r="CK44" s="232"/>
      <c r="CL44" s="232"/>
      <c r="CM44" s="232"/>
      <c r="CN44" s="233"/>
      <c r="CO44" s="35">
        <f>((_xlfn.SUMIFS($CO$12:$CO$42,$AS$12:$AS$42,"П",$DV$12:$DV$42,"0")))</f>
        <v>0</v>
      </c>
      <c r="CP44" s="35">
        <f>((_xlfn.SUMIFS($CP$12:$CP$42,$AS$12:$AS$42,"П",$DV$12:$DV$42,"0")))</f>
        <v>0</v>
      </c>
      <c r="CQ44" s="35">
        <f>((_xlfn.SUMIFS($CQ$12:$CQ$42,$AS$12:$AS$42,"П",$DV$12:$DV$42,"0")))</f>
        <v>0</v>
      </c>
      <c r="CR44" s="35">
        <f>((_xlfn.SUMIFS($CR$12:$CR$42,$AS$12:$AS$42,"П",$DV$12:$DV$42,"0")))</f>
        <v>0</v>
      </c>
      <c r="CS44" s="231"/>
      <c r="CT44" s="232"/>
      <c r="CU44" s="232"/>
      <c r="CV44" s="232"/>
      <c r="CW44" s="232"/>
      <c r="CX44" s="233"/>
      <c r="CY44" s="27">
        <f>((_xlfn.SUMIFS($CY$12:$CY$42,$AS$12:$AS$42,"П",$DV$12:$DV$42,"0")))</f>
        <v>0</v>
      </c>
      <c r="CZ44" s="231"/>
      <c r="DA44" s="232"/>
      <c r="DB44" s="232"/>
      <c r="DC44" s="232"/>
      <c r="DD44" s="232"/>
      <c r="DE44" s="233"/>
      <c r="DF44" s="234" t="s">
        <v>38</v>
      </c>
      <c r="DG44" s="235"/>
      <c r="DH44" s="235"/>
      <c r="DI44" s="235"/>
      <c r="DJ44" s="235"/>
      <c r="DK44" s="236"/>
      <c r="DL44" s="237" t="s">
        <v>38</v>
      </c>
      <c r="DM44" s="238"/>
      <c r="DN44" s="238"/>
      <c r="DO44" s="238"/>
      <c r="DP44" s="239"/>
      <c r="DQ44" s="237" t="s">
        <v>38</v>
      </c>
      <c r="DR44" s="238"/>
      <c r="DS44" s="238"/>
      <c r="DT44" s="238"/>
      <c r="DU44" s="239"/>
      <c r="DV44" s="32" t="s">
        <v>39</v>
      </c>
      <c r="DW44" s="28"/>
      <c r="DX44" s="28"/>
      <c r="DY44" s="28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</row>
    <row r="45" spans="1:226" ht="15" customHeight="1">
      <c r="A45" s="228" t="s">
        <v>40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30"/>
      <c r="AS45" s="29" t="s">
        <v>41</v>
      </c>
      <c r="AT45" s="34">
        <f>((_xlfn.SUMIFS($AT$12:$AT$42,$AS$12:$AS$42,"А",$DV$12:$DV$42,"0")))*24</f>
        <v>0</v>
      </c>
      <c r="AU45" s="30"/>
      <c r="AV45" s="30"/>
      <c r="AW45" s="231" t="s">
        <v>38</v>
      </c>
      <c r="AX45" s="232"/>
      <c r="AY45" s="232"/>
      <c r="AZ45" s="232"/>
      <c r="BA45" s="232"/>
      <c r="BB45" s="232"/>
      <c r="BC45" s="233"/>
      <c r="BD45" s="231" t="s">
        <v>38</v>
      </c>
      <c r="BE45" s="232"/>
      <c r="BF45" s="232"/>
      <c r="BG45" s="232"/>
      <c r="BH45" s="232"/>
      <c r="BI45" s="232"/>
      <c r="BJ45" s="233"/>
      <c r="BK45" s="231" t="s">
        <v>38</v>
      </c>
      <c r="BL45" s="232"/>
      <c r="BM45" s="232"/>
      <c r="BN45" s="232"/>
      <c r="BO45" s="232"/>
      <c r="BP45" s="232"/>
      <c r="BQ45" s="233"/>
      <c r="BR45" s="231">
        <f>((_xlfn.SUMIFS($BR$12:$BR$42,$AS$12:$AS$42,"А",$DV$12:$DV$42,"0")))</f>
        <v>0</v>
      </c>
      <c r="BS45" s="232"/>
      <c r="BT45" s="232"/>
      <c r="BU45" s="232"/>
      <c r="BV45" s="232"/>
      <c r="BW45" s="233"/>
      <c r="BX45" s="231">
        <f>((_xlfn.SUMIFS($BX$12:$BX$42,$AS$12:$AS$42,"А",$DV$12:$DV$42,"0")))</f>
        <v>0</v>
      </c>
      <c r="BY45" s="232"/>
      <c r="BZ45" s="232"/>
      <c r="CA45" s="232"/>
      <c r="CB45" s="232"/>
      <c r="CC45" s="233"/>
      <c r="CD45" s="231">
        <f>((_xlfn.SUMIFS($BX$12:$BX$42,$AS$12:$AS$42,"А",$DV$12:$DV$42,"0")))</f>
        <v>0</v>
      </c>
      <c r="CE45" s="232"/>
      <c r="CF45" s="232"/>
      <c r="CG45" s="232"/>
      <c r="CH45" s="232"/>
      <c r="CI45" s="233"/>
      <c r="CJ45" s="231">
        <f>((_xlfn.SUMIFS($BX$12:$BX$42,$AS$12:$AS$42,"А",$DV$12:$DV$42,"0")))</f>
        <v>0</v>
      </c>
      <c r="CK45" s="232"/>
      <c r="CL45" s="232"/>
      <c r="CM45" s="232"/>
      <c r="CN45" s="233"/>
      <c r="CO45" s="35">
        <f>((_xlfn.SUMIFS($CO$12:$CO$42,$AS$12:$AS$42,"А",$DV$12:$DV$42,"0")))</f>
        <v>0</v>
      </c>
      <c r="CP45" s="35">
        <f>((_xlfn.SUMIFS($CP$12:$CP$42,$AS$12:$AS$42,"А",$DV$12:$DV$42,"0")))</f>
        <v>0</v>
      </c>
      <c r="CQ45" s="35">
        <f>((_xlfn.SUMIFS($CQ$12:$CQ$42,$AS$12:$AS$42,"А",$DV$12:$DV$42,"0")))</f>
        <v>0</v>
      </c>
      <c r="CR45" s="35">
        <f>((_xlfn.SUMIFS($CR$12:$CR$42,$AS$12:$AS$42,"А",$DV$12:$DV$42,"0")))</f>
        <v>0</v>
      </c>
      <c r="CS45" s="231"/>
      <c r="CT45" s="232"/>
      <c r="CU45" s="232"/>
      <c r="CV45" s="232"/>
      <c r="CW45" s="232"/>
      <c r="CX45" s="233"/>
      <c r="CY45" s="27">
        <f>((_xlfn.SUMIFS($CY$12:$CY$42,$AS$12:$AS$42,"А",$DV$12:$DV$42,"0")))</f>
        <v>0</v>
      </c>
      <c r="CZ45" s="231"/>
      <c r="DA45" s="232"/>
      <c r="DB45" s="232"/>
      <c r="DC45" s="232"/>
      <c r="DD45" s="232"/>
      <c r="DE45" s="233"/>
      <c r="DF45" s="237" t="s">
        <v>38</v>
      </c>
      <c r="DG45" s="238"/>
      <c r="DH45" s="238"/>
      <c r="DI45" s="238"/>
      <c r="DJ45" s="238"/>
      <c r="DK45" s="239"/>
      <c r="DL45" s="237" t="s">
        <v>38</v>
      </c>
      <c r="DM45" s="238"/>
      <c r="DN45" s="238"/>
      <c r="DO45" s="238"/>
      <c r="DP45" s="239"/>
      <c r="DQ45" s="237" t="s">
        <v>38</v>
      </c>
      <c r="DR45" s="238"/>
      <c r="DS45" s="238"/>
      <c r="DT45" s="238"/>
      <c r="DU45" s="239"/>
      <c r="DV45" s="31" t="s">
        <v>39</v>
      </c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</row>
    <row r="46" spans="1:226" ht="22.5" customHeight="1">
      <c r="A46" s="249" t="s">
        <v>42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1"/>
      <c r="AS46" s="29" t="s">
        <v>35</v>
      </c>
      <c r="AT46" s="36">
        <f>((_xlfn.SUMIFS($AT$12:$AT$42,$AS$12:$AS$42,"В")))</f>
        <v>0</v>
      </c>
      <c r="AU46" s="30"/>
      <c r="AV46" s="30"/>
      <c r="AW46" s="231" t="s">
        <v>38</v>
      </c>
      <c r="AX46" s="232"/>
      <c r="AY46" s="232"/>
      <c r="AZ46" s="232"/>
      <c r="BA46" s="232"/>
      <c r="BB46" s="232"/>
      <c r="BC46" s="233"/>
      <c r="BD46" s="231" t="s">
        <v>38</v>
      </c>
      <c r="BE46" s="232"/>
      <c r="BF46" s="232"/>
      <c r="BG46" s="232"/>
      <c r="BH46" s="232"/>
      <c r="BI46" s="232"/>
      <c r="BJ46" s="233"/>
      <c r="BK46" s="231" t="s">
        <v>38</v>
      </c>
      <c r="BL46" s="232"/>
      <c r="BM46" s="232"/>
      <c r="BN46" s="232"/>
      <c r="BO46" s="232"/>
      <c r="BP46" s="232"/>
      <c r="BQ46" s="233"/>
      <c r="BR46" s="231">
        <f>((_xlfn.SUMIFS($BR$12:$BR$42,$AS$12:$AS$42,"В",$DV$12:$DV$42,"0")))</f>
        <v>0</v>
      </c>
      <c r="BS46" s="232"/>
      <c r="BT46" s="232"/>
      <c r="BU46" s="232"/>
      <c r="BV46" s="232"/>
      <c r="BW46" s="233"/>
      <c r="BX46" s="231">
        <f>((_xlfn.SUMIFS($BX$12:$BX$42,$AS$12:$AS$42,"В",$DV$12:$DV$42,"0")))</f>
        <v>0</v>
      </c>
      <c r="BY46" s="232"/>
      <c r="BZ46" s="232"/>
      <c r="CA46" s="232"/>
      <c r="CB46" s="232"/>
      <c r="CC46" s="233"/>
      <c r="CD46" s="231">
        <f>((_xlfn.SUMIFS($BX$12:$BX$42,$AS$12:$AS$42,"В",$DV$12:$DV$42,"0")))</f>
        <v>0</v>
      </c>
      <c r="CE46" s="232"/>
      <c r="CF46" s="232"/>
      <c r="CG46" s="232"/>
      <c r="CH46" s="232"/>
      <c r="CI46" s="233"/>
      <c r="CJ46" s="231">
        <f>((_xlfn.SUMIFS($BX$12:$BX$42,$AS$12:$AS$42,"В",$DV$12:$DV$42,"0")))</f>
        <v>0</v>
      </c>
      <c r="CK46" s="232"/>
      <c r="CL46" s="232"/>
      <c r="CM46" s="232"/>
      <c r="CN46" s="233"/>
      <c r="CO46" s="35">
        <f>((_xlfn.SUMIFS($CO$12:$CO$42,$AS$12:$AS$42,"В",$DV$12:$DV$42,"0")))</f>
        <v>0</v>
      </c>
      <c r="CP46" s="35">
        <f>((_xlfn.SUMIFS($CP$12:$CP$42,$AS$12:$AS$42,"В",$DV$12:$DV$42,"0")))</f>
        <v>0</v>
      </c>
      <c r="CQ46" s="35">
        <f>((_xlfn.SUMIFS($CQ$12:$CQ$42,$AS$12:$AS$42,"В",$DV$12:$DV$42,"0")))</f>
        <v>0</v>
      </c>
      <c r="CR46" s="35">
        <f>((_xlfn.SUMIFS($CR$12:$CR$42,$AS$12:$AS$42,"В",$DV$12:$DV$42,"0")))</f>
        <v>0</v>
      </c>
      <c r="CS46" s="231"/>
      <c r="CT46" s="232"/>
      <c r="CU46" s="232"/>
      <c r="CV46" s="232"/>
      <c r="CW46" s="232"/>
      <c r="CX46" s="233"/>
      <c r="CY46" s="27">
        <f>((_xlfn.SUMIFS($CY$12:$CY$42,$AS$12:$AS$42,"В",$DV$12:$DV$42,"0")))</f>
        <v>0</v>
      </c>
      <c r="CZ46" s="231"/>
      <c r="DA46" s="232"/>
      <c r="DB46" s="232"/>
      <c r="DC46" s="232"/>
      <c r="DD46" s="232"/>
      <c r="DE46" s="233"/>
      <c r="DF46" s="237" t="s">
        <v>38</v>
      </c>
      <c r="DG46" s="238"/>
      <c r="DH46" s="238"/>
      <c r="DI46" s="238"/>
      <c r="DJ46" s="238"/>
      <c r="DK46" s="239"/>
      <c r="DL46" s="237" t="s">
        <v>38</v>
      </c>
      <c r="DM46" s="238"/>
      <c r="DN46" s="238"/>
      <c r="DO46" s="238"/>
      <c r="DP46" s="239"/>
      <c r="DQ46" s="237" t="s">
        <v>38</v>
      </c>
      <c r="DR46" s="238"/>
      <c r="DS46" s="238"/>
      <c r="DT46" s="238"/>
      <c r="DU46" s="239"/>
      <c r="DV46" s="31">
        <v>0</v>
      </c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</row>
    <row r="47" spans="1:226" ht="15">
      <c r="A47" s="252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4"/>
      <c r="AS47" s="29" t="s">
        <v>35</v>
      </c>
      <c r="AT47" s="36">
        <f>((_xlfn.SUMIFS($AT$12:$AT$42,$AS$12:$AS$42,"В",$DV$12:$DV$42,"1")))*24</f>
        <v>0</v>
      </c>
      <c r="AU47" s="30"/>
      <c r="AV47" s="30"/>
      <c r="AW47" s="231" t="s">
        <v>38</v>
      </c>
      <c r="AX47" s="232"/>
      <c r="AY47" s="232"/>
      <c r="AZ47" s="232"/>
      <c r="BA47" s="232"/>
      <c r="BB47" s="232"/>
      <c r="BC47" s="233"/>
      <c r="BD47" s="231" t="s">
        <v>38</v>
      </c>
      <c r="BE47" s="232"/>
      <c r="BF47" s="232"/>
      <c r="BG47" s="232"/>
      <c r="BH47" s="232"/>
      <c r="BI47" s="232"/>
      <c r="BJ47" s="233"/>
      <c r="BK47" s="231" t="s">
        <v>38</v>
      </c>
      <c r="BL47" s="232"/>
      <c r="BM47" s="232"/>
      <c r="BN47" s="232"/>
      <c r="BO47" s="232"/>
      <c r="BP47" s="232"/>
      <c r="BQ47" s="233"/>
      <c r="BR47" s="231">
        <f>((_xlfn.SUMIFS($BR$12:$BR$42,$AS$12:$AS$42,"В",$DV$12:$DV$42,"1")))</f>
        <v>0</v>
      </c>
      <c r="BS47" s="232"/>
      <c r="BT47" s="232"/>
      <c r="BU47" s="232"/>
      <c r="BV47" s="232"/>
      <c r="BW47" s="233"/>
      <c r="BX47" s="231">
        <f>((_xlfn.SUMIFS($BX$12:$BX$42,$AS$12:$AS$42,"В",$DV$12:$DV$42,"1")))</f>
        <v>0</v>
      </c>
      <c r="BY47" s="232"/>
      <c r="BZ47" s="232"/>
      <c r="CA47" s="232"/>
      <c r="CB47" s="232"/>
      <c r="CC47" s="233"/>
      <c r="CD47" s="231">
        <f>((_xlfn.SUMIFS($BX$12:$BX$42,$AS$12:$AS$42,"В",$DV$12:$DV$42,"1")))</f>
        <v>0</v>
      </c>
      <c r="CE47" s="232"/>
      <c r="CF47" s="232"/>
      <c r="CG47" s="232"/>
      <c r="CH47" s="232"/>
      <c r="CI47" s="233"/>
      <c r="CJ47" s="231">
        <f>((_xlfn.SUMIFS($BX$12:$BX$42,$AS$12:$AS$42,"В",$DV$12:$DV$42,"1")))</f>
        <v>0</v>
      </c>
      <c r="CK47" s="232"/>
      <c r="CL47" s="232"/>
      <c r="CM47" s="232"/>
      <c r="CN47" s="233"/>
      <c r="CO47" s="35">
        <f>((_xlfn.SUMIFS($CO$12:$CO$42,$AS$12:$AS$42,"В",$DV$12:$DV$42,"1")))</f>
        <v>0</v>
      </c>
      <c r="CP47" s="35">
        <f>((_xlfn.SUMIFS($CP$12:$CP$42,$AS$12:$AS$42,"В",$DV$12:$DV$42,"0")))</f>
        <v>0</v>
      </c>
      <c r="CQ47" s="35">
        <f>((_xlfn.SUMIFS($CQ$12:$CQ$42,$AS$12:$AS$42,"В",$DV$12:$DV$42,"0")))</f>
        <v>0</v>
      </c>
      <c r="CR47" s="35">
        <f>((_xlfn.SUMIFS($CR$12:$CR$42,$AS$12:$AS$42,"В",$DV$12:$DV$42,"0")))</f>
        <v>0</v>
      </c>
      <c r="CS47" s="231"/>
      <c r="CT47" s="232"/>
      <c r="CU47" s="232"/>
      <c r="CV47" s="232"/>
      <c r="CW47" s="232"/>
      <c r="CX47" s="233"/>
      <c r="CY47" s="27">
        <f>((_xlfn.SUMIFS($CY$12:$CY$42,$AS$12:$AS$42,"В",$DV$12:$DV$42,"1")))</f>
        <v>0</v>
      </c>
      <c r="CZ47" s="231"/>
      <c r="DA47" s="232"/>
      <c r="DB47" s="232"/>
      <c r="DC47" s="232"/>
      <c r="DD47" s="232"/>
      <c r="DE47" s="233"/>
      <c r="DF47" s="237" t="s">
        <v>38</v>
      </c>
      <c r="DG47" s="238"/>
      <c r="DH47" s="238"/>
      <c r="DI47" s="238"/>
      <c r="DJ47" s="238"/>
      <c r="DK47" s="239"/>
      <c r="DL47" s="237" t="s">
        <v>38</v>
      </c>
      <c r="DM47" s="238"/>
      <c r="DN47" s="238"/>
      <c r="DO47" s="238"/>
      <c r="DP47" s="239"/>
      <c r="DQ47" s="237" t="s">
        <v>38</v>
      </c>
      <c r="DR47" s="238"/>
      <c r="DS47" s="238"/>
      <c r="DT47" s="238"/>
      <c r="DU47" s="239"/>
      <c r="DV47" s="31">
        <v>1</v>
      </c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</row>
    <row r="48" spans="1:226" s="62" customFormat="1" ht="15" customHeight="1">
      <c r="A48" s="243" t="s">
        <v>43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5"/>
      <c r="AS48" s="55" t="s">
        <v>44</v>
      </c>
      <c r="AT48" s="56">
        <f>((_xlfn.SUMIFS($AT$12:$AT$42,$AS$12:$AS$42,"В1",$DV$12:$DV$42,"1")))*24</f>
        <v>0</v>
      </c>
      <c r="AU48" s="57"/>
      <c r="AV48" s="57"/>
      <c r="AW48" s="246" t="s">
        <v>38</v>
      </c>
      <c r="AX48" s="247"/>
      <c r="AY48" s="247"/>
      <c r="AZ48" s="247"/>
      <c r="BA48" s="247"/>
      <c r="BB48" s="247"/>
      <c r="BC48" s="248"/>
      <c r="BD48" s="246" t="s">
        <v>38</v>
      </c>
      <c r="BE48" s="247"/>
      <c r="BF48" s="247"/>
      <c r="BG48" s="247"/>
      <c r="BH48" s="247"/>
      <c r="BI48" s="247"/>
      <c r="BJ48" s="248"/>
      <c r="BK48" s="246" t="s">
        <v>38</v>
      </c>
      <c r="BL48" s="247"/>
      <c r="BM48" s="247"/>
      <c r="BN48" s="247"/>
      <c r="BO48" s="247"/>
      <c r="BP48" s="247"/>
      <c r="BQ48" s="248"/>
      <c r="BR48" s="246">
        <f>((_xlfn.SUMIFS($BR$12:$BR$42,$AS$12:$AS$42,"В1",$DV$12:$DV$42,"1")))</f>
        <v>0</v>
      </c>
      <c r="BS48" s="247"/>
      <c r="BT48" s="247"/>
      <c r="BU48" s="247"/>
      <c r="BV48" s="247"/>
      <c r="BW48" s="248"/>
      <c r="BX48" s="246">
        <f>((_xlfn.SUMIFS($BX$12:$BX$42,$AS$12:$AS$42,"В1",$DV$12:$DV$42,"1")))</f>
        <v>0</v>
      </c>
      <c r="BY48" s="247"/>
      <c r="BZ48" s="247"/>
      <c r="CA48" s="247"/>
      <c r="CB48" s="247"/>
      <c r="CC48" s="248"/>
      <c r="CD48" s="246">
        <f>((_xlfn.SUMIFS($BX$12:$BX$42,$AS$12:$AS$42,"В1",$DV$12:$DV$42,"1")))</f>
        <v>0</v>
      </c>
      <c r="CE48" s="247"/>
      <c r="CF48" s="247"/>
      <c r="CG48" s="247"/>
      <c r="CH48" s="247"/>
      <c r="CI48" s="248"/>
      <c r="CJ48" s="246">
        <f>((_xlfn.SUMIFS($BX$12:$BX$42,$AS$12:$AS$42,"В1",$DV$12:$DV$42,"1")))</f>
        <v>0</v>
      </c>
      <c r="CK48" s="247"/>
      <c r="CL48" s="247"/>
      <c r="CM48" s="247"/>
      <c r="CN48" s="248"/>
      <c r="CO48" s="58">
        <f>((_xlfn.SUMIFS($CO$12:$CO$42,$AS$12:$AS$42,"В1",$DV$12:$DV$42,"1")))</f>
        <v>0</v>
      </c>
      <c r="CP48" s="58">
        <f>((_xlfn.SUMIFS($CP$12:$CP$42,$AS$12:$AS$42,"В1",$DV$12:$DV$42,"1")))</f>
        <v>0</v>
      </c>
      <c r="CQ48" s="58">
        <f>((_xlfn.SUMIFS($CQ$12:$CQ$42,$AS$12:$AS$42,"В1",$DV$12:$DV$42,"1")))</f>
        <v>0</v>
      </c>
      <c r="CR48" s="58">
        <f>((_xlfn.SUMIFS($CR$12:$CR$42,$AS$12:$AS$42,"В1",$DV$12:$DV$42,"1")))</f>
        <v>0</v>
      </c>
      <c r="CS48" s="246"/>
      <c r="CT48" s="247"/>
      <c r="CU48" s="247"/>
      <c r="CV48" s="247"/>
      <c r="CW48" s="247"/>
      <c r="CX48" s="248"/>
      <c r="CY48" s="59">
        <f>((_xlfn.SUMIFS($CY$12:$CY$42,$AS$12:$AS$42,"В1",$DV$12:$DV$42,"1")))</f>
        <v>0</v>
      </c>
      <c r="CZ48" s="246"/>
      <c r="DA48" s="247"/>
      <c r="DB48" s="247"/>
      <c r="DC48" s="247"/>
      <c r="DD48" s="247"/>
      <c r="DE48" s="248"/>
      <c r="DF48" s="256" t="s">
        <v>38</v>
      </c>
      <c r="DG48" s="257"/>
      <c r="DH48" s="257"/>
      <c r="DI48" s="257"/>
      <c r="DJ48" s="257"/>
      <c r="DK48" s="258"/>
      <c r="DL48" s="256" t="s">
        <v>38</v>
      </c>
      <c r="DM48" s="257"/>
      <c r="DN48" s="257"/>
      <c r="DO48" s="257"/>
      <c r="DP48" s="258"/>
      <c r="DQ48" s="256" t="s">
        <v>38</v>
      </c>
      <c r="DR48" s="257"/>
      <c r="DS48" s="257"/>
      <c r="DT48" s="257"/>
      <c r="DU48" s="258"/>
      <c r="DV48" s="60" t="s">
        <v>33</v>
      </c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</row>
    <row r="49" spans="5:75" ht="14.25"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15"/>
      <c r="AT49" s="15"/>
      <c r="AU49" s="16"/>
      <c r="AV49" s="16"/>
      <c r="BR49" s="260"/>
      <c r="BS49" s="260"/>
      <c r="BT49" s="260"/>
      <c r="BU49" s="260"/>
      <c r="BV49" s="260"/>
      <c r="BW49" s="260"/>
    </row>
  </sheetData>
  <sheetProtection/>
  <mergeCells count="743">
    <mergeCell ref="A3:CP3"/>
    <mergeCell ref="DQ48:DU48"/>
    <mergeCell ref="E49:AR49"/>
    <mergeCell ref="BR49:BW49"/>
    <mergeCell ref="CD48:CI48"/>
    <mergeCell ref="CJ48:CN48"/>
    <mergeCell ref="CS48:CX48"/>
    <mergeCell ref="CZ48:DE48"/>
    <mergeCell ref="DF48:DK48"/>
    <mergeCell ref="DL48:DP48"/>
    <mergeCell ref="DQ47:DU47"/>
    <mergeCell ref="A48:AR48"/>
    <mergeCell ref="AW48:BC48"/>
    <mergeCell ref="BD48:BJ48"/>
    <mergeCell ref="BK48:BQ48"/>
    <mergeCell ref="BR48:BW48"/>
    <mergeCell ref="BX48:CC48"/>
    <mergeCell ref="CJ47:CN47"/>
    <mergeCell ref="CS47:CX47"/>
    <mergeCell ref="A46:AR47"/>
    <mergeCell ref="CZ47:DE47"/>
    <mergeCell ref="DF47:DK47"/>
    <mergeCell ref="DL47:DP47"/>
    <mergeCell ref="AW47:BC47"/>
    <mergeCell ref="BD47:BJ47"/>
    <mergeCell ref="BK47:BQ47"/>
    <mergeCell ref="BR47:BW47"/>
    <mergeCell ref="BX47:CC47"/>
    <mergeCell ref="CD47:CI47"/>
    <mergeCell ref="DF46:DK46"/>
    <mergeCell ref="DL46:DP46"/>
    <mergeCell ref="CZ45:DE45"/>
    <mergeCell ref="DF45:DK45"/>
    <mergeCell ref="DL45:DP45"/>
    <mergeCell ref="DQ46:DU46"/>
    <mergeCell ref="DQ45:DU45"/>
    <mergeCell ref="AW46:BC46"/>
    <mergeCell ref="BD46:BJ46"/>
    <mergeCell ref="BK46:BQ46"/>
    <mergeCell ref="BR46:BW46"/>
    <mergeCell ref="BX46:CC46"/>
    <mergeCell ref="CJ46:CN46"/>
    <mergeCell ref="CD46:CI46"/>
    <mergeCell ref="CS46:CX46"/>
    <mergeCell ref="CZ46:DE46"/>
    <mergeCell ref="DQ44:DU44"/>
    <mergeCell ref="A45:AR45"/>
    <mergeCell ref="AW45:BC45"/>
    <mergeCell ref="BD45:BJ45"/>
    <mergeCell ref="BK45:BQ45"/>
    <mergeCell ref="BR45:BW45"/>
    <mergeCell ref="BX45:CC45"/>
    <mergeCell ref="CD45:CI45"/>
    <mergeCell ref="CJ45:CN45"/>
    <mergeCell ref="CS45:CX45"/>
    <mergeCell ref="CD44:CI44"/>
    <mergeCell ref="CJ44:CN44"/>
    <mergeCell ref="CS44:CX44"/>
    <mergeCell ref="CZ44:DE44"/>
    <mergeCell ref="DF44:DK44"/>
    <mergeCell ref="DL44:DP44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BX44:CC44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CD42:CI42"/>
    <mergeCell ref="CJ42:CN42"/>
    <mergeCell ref="CS42:CX42"/>
    <mergeCell ref="CZ42:DE42"/>
    <mergeCell ref="DF42:DK42"/>
    <mergeCell ref="DL42:DP42"/>
    <mergeCell ref="AM42:AR42"/>
    <mergeCell ref="AW42:BC42"/>
    <mergeCell ref="BD42:BJ42"/>
    <mergeCell ref="BK42:BQ42"/>
    <mergeCell ref="BR42:BW42"/>
    <mergeCell ref="BX42:CC42"/>
    <mergeCell ref="CZ41:DE41"/>
    <mergeCell ref="DF41:DK41"/>
    <mergeCell ref="DL41:DP41"/>
    <mergeCell ref="DQ41:DU41"/>
    <mergeCell ref="A42:F42"/>
    <mergeCell ref="G42:L42"/>
    <mergeCell ref="M42:R42"/>
    <mergeCell ref="S42:Z42"/>
    <mergeCell ref="AA42:AF42"/>
    <mergeCell ref="AG42:AL42"/>
    <mergeCell ref="BK41:BQ41"/>
    <mergeCell ref="BR41:BW41"/>
    <mergeCell ref="BX41:CC41"/>
    <mergeCell ref="CD41:CI41"/>
    <mergeCell ref="CJ41:CN41"/>
    <mergeCell ref="CS41:CX41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CD40:CI40"/>
    <mergeCell ref="CJ40:CN40"/>
    <mergeCell ref="CS40:CX40"/>
    <mergeCell ref="CZ40:DE40"/>
    <mergeCell ref="DF40:DK40"/>
    <mergeCell ref="DL40:DP40"/>
    <mergeCell ref="AM40:AR40"/>
    <mergeCell ref="AW40:BC40"/>
    <mergeCell ref="BD40:BJ40"/>
    <mergeCell ref="BK40:BQ40"/>
    <mergeCell ref="BR40:BW40"/>
    <mergeCell ref="BX40:CC40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BK39:BQ39"/>
    <mergeCell ref="BR39:BW39"/>
    <mergeCell ref="BX39:CC39"/>
    <mergeCell ref="CD39:CI39"/>
    <mergeCell ref="CJ39:CN39"/>
    <mergeCell ref="CS39:CX39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CD38:CI38"/>
    <mergeCell ref="CJ38:CN38"/>
    <mergeCell ref="CS38:CX38"/>
    <mergeCell ref="CZ38:DE38"/>
    <mergeCell ref="DF38:DK38"/>
    <mergeCell ref="DL38:DP38"/>
    <mergeCell ref="AM38:AR38"/>
    <mergeCell ref="AW38:BC38"/>
    <mergeCell ref="BD38:BJ38"/>
    <mergeCell ref="BK38:BQ38"/>
    <mergeCell ref="BR38:BW38"/>
    <mergeCell ref="BX38:CC38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BK37:BQ37"/>
    <mergeCell ref="BR37:BW37"/>
    <mergeCell ref="BX37:CC37"/>
    <mergeCell ref="CD37:CI37"/>
    <mergeCell ref="CJ37:CN37"/>
    <mergeCell ref="CS37:CX37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CD36:CI36"/>
    <mergeCell ref="CJ36:CN36"/>
    <mergeCell ref="CS36:CX36"/>
    <mergeCell ref="CZ36:DE36"/>
    <mergeCell ref="DF36:DK36"/>
    <mergeCell ref="DL36:DP36"/>
    <mergeCell ref="AM36:AR36"/>
    <mergeCell ref="AW36:BC36"/>
    <mergeCell ref="BD36:BJ36"/>
    <mergeCell ref="BK36:BQ36"/>
    <mergeCell ref="BR36:BW36"/>
    <mergeCell ref="BX36:CC36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BK35:BQ35"/>
    <mergeCell ref="BR35:BW35"/>
    <mergeCell ref="BX35:CC35"/>
    <mergeCell ref="CD35:CI35"/>
    <mergeCell ref="CJ35:CN35"/>
    <mergeCell ref="CS35:CX35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CD34:CI34"/>
    <mergeCell ref="CJ34:CN34"/>
    <mergeCell ref="CS34:CX34"/>
    <mergeCell ref="CZ34:DE34"/>
    <mergeCell ref="DF34:DK34"/>
    <mergeCell ref="DL34:DP34"/>
    <mergeCell ref="AM34:AR34"/>
    <mergeCell ref="AW34:BC34"/>
    <mergeCell ref="BD34:BJ34"/>
    <mergeCell ref="BK34:BQ34"/>
    <mergeCell ref="BR34:BW34"/>
    <mergeCell ref="BX34:CC34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BK33:BQ33"/>
    <mergeCell ref="BR33:BW33"/>
    <mergeCell ref="BX33:CC33"/>
    <mergeCell ref="CD33:CI33"/>
    <mergeCell ref="CJ33:CN33"/>
    <mergeCell ref="CS33:CX33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CD32:CI32"/>
    <mergeCell ref="CJ32:CN32"/>
    <mergeCell ref="CS32:CX32"/>
    <mergeCell ref="CZ32:DE32"/>
    <mergeCell ref="DF32:DK32"/>
    <mergeCell ref="DL32:DP32"/>
    <mergeCell ref="AM32:AR32"/>
    <mergeCell ref="AW32:BC32"/>
    <mergeCell ref="BD32:BJ32"/>
    <mergeCell ref="BK32:BQ32"/>
    <mergeCell ref="BR32:BW32"/>
    <mergeCell ref="BX32:CC32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BK31:BQ31"/>
    <mergeCell ref="BR31:BW31"/>
    <mergeCell ref="BX31:CC31"/>
    <mergeCell ref="CD31:CI31"/>
    <mergeCell ref="CJ31:CN31"/>
    <mergeCell ref="CS31:CX31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CD30:CI30"/>
    <mergeCell ref="CJ30:CN30"/>
    <mergeCell ref="CS30:CX30"/>
    <mergeCell ref="CZ30:DE30"/>
    <mergeCell ref="DF30:DK30"/>
    <mergeCell ref="DL30:DP30"/>
    <mergeCell ref="AM30:AR30"/>
    <mergeCell ref="AW30:BC30"/>
    <mergeCell ref="BD30:BJ30"/>
    <mergeCell ref="BK30:BQ30"/>
    <mergeCell ref="BR30:BW30"/>
    <mergeCell ref="BX30:CC30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BK29:BQ29"/>
    <mergeCell ref="BR29:BW29"/>
    <mergeCell ref="BX29:CC29"/>
    <mergeCell ref="CD29:CI29"/>
    <mergeCell ref="CJ29:CN29"/>
    <mergeCell ref="CS29:CX29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CD28:CI28"/>
    <mergeCell ref="CJ28:CN28"/>
    <mergeCell ref="CS28:CX28"/>
    <mergeCell ref="CZ28:DE28"/>
    <mergeCell ref="DF28:DK28"/>
    <mergeCell ref="DL28:DP28"/>
    <mergeCell ref="AM28:AR28"/>
    <mergeCell ref="AW28:BC28"/>
    <mergeCell ref="BD28:BJ28"/>
    <mergeCell ref="BK28:BQ28"/>
    <mergeCell ref="BR28:BW28"/>
    <mergeCell ref="BX28:CC28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BK27:BQ27"/>
    <mergeCell ref="BR27:BW27"/>
    <mergeCell ref="BX27:CC27"/>
    <mergeCell ref="CD27:CI27"/>
    <mergeCell ref="CJ27:CN27"/>
    <mergeCell ref="CS27:CX27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CD26:CI26"/>
    <mergeCell ref="CJ26:CN26"/>
    <mergeCell ref="CS26:CX26"/>
    <mergeCell ref="CZ26:DE26"/>
    <mergeCell ref="DF26:DK26"/>
    <mergeCell ref="DL26:DP26"/>
    <mergeCell ref="AM26:AR26"/>
    <mergeCell ref="AW26:BC26"/>
    <mergeCell ref="BD26:BJ26"/>
    <mergeCell ref="BK26:BQ26"/>
    <mergeCell ref="BR26:BW26"/>
    <mergeCell ref="BX26:CC26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BK25:BQ25"/>
    <mergeCell ref="BR25:BW25"/>
    <mergeCell ref="BX25:CC25"/>
    <mergeCell ref="CD25:CI25"/>
    <mergeCell ref="CJ25:CN25"/>
    <mergeCell ref="CS25:CX25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CD24:CI24"/>
    <mergeCell ref="CJ24:CN24"/>
    <mergeCell ref="CS24:CX24"/>
    <mergeCell ref="CZ24:DE24"/>
    <mergeCell ref="DF24:DK24"/>
    <mergeCell ref="DL24:DP24"/>
    <mergeCell ref="AM24:AR24"/>
    <mergeCell ref="AW24:BC24"/>
    <mergeCell ref="BD24:BJ24"/>
    <mergeCell ref="BK24:BQ24"/>
    <mergeCell ref="BR24:BW24"/>
    <mergeCell ref="BX24:CC24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BK23:BQ23"/>
    <mergeCell ref="BR23:BW23"/>
    <mergeCell ref="BX23:CC23"/>
    <mergeCell ref="CD23:CI23"/>
    <mergeCell ref="CJ23:CN23"/>
    <mergeCell ref="CS23:CX23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CD22:CI22"/>
    <mergeCell ref="CJ22:CN22"/>
    <mergeCell ref="CS22:CX22"/>
    <mergeCell ref="CZ22:DE22"/>
    <mergeCell ref="DF22:DK22"/>
    <mergeCell ref="DL22:DP22"/>
    <mergeCell ref="AM22:AR22"/>
    <mergeCell ref="AW22:BC22"/>
    <mergeCell ref="BD22:BJ22"/>
    <mergeCell ref="BK22:BQ22"/>
    <mergeCell ref="BR22:BW22"/>
    <mergeCell ref="BX22:CC22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BK21:BQ21"/>
    <mergeCell ref="BR21:BW21"/>
    <mergeCell ref="BX21:CC21"/>
    <mergeCell ref="CD21:CI21"/>
    <mergeCell ref="CJ21:CN21"/>
    <mergeCell ref="CS21:CX21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CD20:CI20"/>
    <mergeCell ref="CJ20:CN20"/>
    <mergeCell ref="CS20:CX20"/>
    <mergeCell ref="CZ20:DE20"/>
    <mergeCell ref="DF20:DK20"/>
    <mergeCell ref="DL20:DP20"/>
    <mergeCell ref="AM20:AR20"/>
    <mergeCell ref="AW20:BC20"/>
    <mergeCell ref="BD20:BJ20"/>
    <mergeCell ref="BK20:BQ20"/>
    <mergeCell ref="BR20:BW20"/>
    <mergeCell ref="BX20:CC20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BK19:BQ19"/>
    <mergeCell ref="BR19:BW19"/>
    <mergeCell ref="BX19:CC19"/>
    <mergeCell ref="CD19:CI19"/>
    <mergeCell ref="CJ19:CN19"/>
    <mergeCell ref="CS19:CX19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CD18:CI18"/>
    <mergeCell ref="CJ18:CN18"/>
    <mergeCell ref="CS18:CX18"/>
    <mergeCell ref="CZ18:DE18"/>
    <mergeCell ref="DF18:DK18"/>
    <mergeCell ref="DL18:DP18"/>
    <mergeCell ref="AM18:AR18"/>
    <mergeCell ref="AW18:BC18"/>
    <mergeCell ref="BD18:BJ18"/>
    <mergeCell ref="BK18:BQ18"/>
    <mergeCell ref="BR18:BW18"/>
    <mergeCell ref="BX18:CC18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BK17:BQ17"/>
    <mergeCell ref="BR17:BW17"/>
    <mergeCell ref="BX17:CC17"/>
    <mergeCell ref="CD17:CI17"/>
    <mergeCell ref="CJ17:CN17"/>
    <mergeCell ref="CS17:CX17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CD16:CI16"/>
    <mergeCell ref="CJ16:CN16"/>
    <mergeCell ref="CS16:CX16"/>
    <mergeCell ref="CZ16:DE16"/>
    <mergeCell ref="DF16:DK16"/>
    <mergeCell ref="DL16:DP16"/>
    <mergeCell ref="AM16:AR16"/>
    <mergeCell ref="AW16:BC16"/>
    <mergeCell ref="BD16:BJ16"/>
    <mergeCell ref="BK16:BQ16"/>
    <mergeCell ref="BR16:BW16"/>
    <mergeCell ref="BX16:CC16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BK15:BQ15"/>
    <mergeCell ref="BR15:BW15"/>
    <mergeCell ref="BX15:CC15"/>
    <mergeCell ref="CD15:CI15"/>
    <mergeCell ref="CJ15:CN15"/>
    <mergeCell ref="CS15:CX15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CD14:CI14"/>
    <mergeCell ref="CJ14:CN14"/>
    <mergeCell ref="CS14:CX14"/>
    <mergeCell ref="CZ14:DE14"/>
    <mergeCell ref="DF14:DK14"/>
    <mergeCell ref="DL14:DP14"/>
    <mergeCell ref="AM14:AR14"/>
    <mergeCell ref="AW14:BC14"/>
    <mergeCell ref="BD14:BJ14"/>
    <mergeCell ref="BK14:BQ14"/>
    <mergeCell ref="BR14:BW14"/>
    <mergeCell ref="BX14:CC14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BK13:BQ13"/>
    <mergeCell ref="BR13:BW13"/>
    <mergeCell ref="BX13:CC13"/>
    <mergeCell ref="CD13:CI13"/>
    <mergeCell ref="CJ13:CN13"/>
    <mergeCell ref="CS13:CX13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CD12:CI12"/>
    <mergeCell ref="CJ12:CN12"/>
    <mergeCell ref="CS12:CX12"/>
    <mergeCell ref="CZ12:DE12"/>
    <mergeCell ref="DF12:DK12"/>
    <mergeCell ref="DL12:DP12"/>
    <mergeCell ref="AM12:AR12"/>
    <mergeCell ref="AW12:BC12"/>
    <mergeCell ref="BD12:BJ12"/>
    <mergeCell ref="BK12:BQ12"/>
    <mergeCell ref="BR12:BW12"/>
    <mergeCell ref="BX12:CC12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AG12:AL12"/>
    <mergeCell ref="BK11:BQ11"/>
    <mergeCell ref="BR11:BW11"/>
    <mergeCell ref="BX11:CC11"/>
    <mergeCell ref="CD11:CI11"/>
    <mergeCell ref="CJ11:CN11"/>
    <mergeCell ref="CS11:CX11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D11:BJ11"/>
    <mergeCell ref="CD10:CI10"/>
    <mergeCell ref="CJ10:CN10"/>
    <mergeCell ref="CS10:CX10"/>
    <mergeCell ref="CZ10:DE10"/>
    <mergeCell ref="DF10:DK10"/>
    <mergeCell ref="DL10:DP10"/>
    <mergeCell ref="AM10:AR10"/>
    <mergeCell ref="AW10:BC10"/>
    <mergeCell ref="BD10:BJ10"/>
    <mergeCell ref="BK10:BQ10"/>
    <mergeCell ref="BR10:BW10"/>
    <mergeCell ref="BX10:CC10"/>
    <mergeCell ref="A10:F10"/>
    <mergeCell ref="G10:L10"/>
    <mergeCell ref="M10:R10"/>
    <mergeCell ref="S10:Z10"/>
    <mergeCell ref="AA10:AF10"/>
    <mergeCell ref="AG10:AL10"/>
    <mergeCell ref="DF8:DK9"/>
    <mergeCell ref="DL8:DP9"/>
    <mergeCell ref="DQ8:DU9"/>
    <mergeCell ref="BX9:CC9"/>
    <mergeCell ref="CD9:CI9"/>
    <mergeCell ref="CJ9:CN9"/>
    <mergeCell ref="CZ6:DE9"/>
    <mergeCell ref="DF6:DU7"/>
    <mergeCell ref="AG7:AL9"/>
    <mergeCell ref="AM7:AR9"/>
    <mergeCell ref="A6:AT6"/>
    <mergeCell ref="AU6:AU9"/>
    <mergeCell ref="BK7:BQ9"/>
    <mergeCell ref="BR7:CX7"/>
    <mergeCell ref="BR8:BW9"/>
    <mergeCell ref="BX8:CN8"/>
    <mergeCell ref="CO8:CR8"/>
    <mergeCell ref="CS8:CX9"/>
    <mergeCell ref="AS7:AS9"/>
    <mergeCell ref="AT7:AT9"/>
    <mergeCell ref="AW7:BC9"/>
    <mergeCell ref="BD7:BJ9"/>
    <mergeCell ref="DV6:DV9"/>
    <mergeCell ref="A7:F9"/>
    <mergeCell ref="G7:L9"/>
    <mergeCell ref="M7:R9"/>
    <mergeCell ref="S7:Z9"/>
    <mergeCell ref="AA7:AF9"/>
    <mergeCell ref="AW4:BC4"/>
    <mergeCell ref="BD4:BK4"/>
    <mergeCell ref="BV4:CF4"/>
    <mergeCell ref="CG4:CN4"/>
    <mergeCell ref="CO4:CQ4"/>
    <mergeCell ref="AV6:AV9"/>
    <mergeCell ref="AW6:CY6"/>
    <mergeCell ref="CY7:C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B54"/>
  <sheetViews>
    <sheetView tabSelected="1" zoomScalePageLayoutView="0" workbookViewId="0" topLeftCell="X1">
      <selection activeCell="DH7" sqref="DH7"/>
    </sheetView>
  </sheetViews>
  <sheetFormatPr defaultColWidth="0.74609375" defaultRowHeight="14.25" outlineLevelRow="1" outlineLevelCol="1"/>
  <cols>
    <col min="1" max="11" width="0.74609375" style="14" customWidth="1"/>
    <col min="12" max="12" width="11.125" style="14" customWidth="1"/>
    <col min="13" max="13" width="5.125" style="111" customWidth="1"/>
    <col min="14" max="14" width="19.125" style="14" customWidth="1"/>
    <col min="15" max="15" width="7.25390625" style="14" customWidth="1"/>
    <col min="16" max="16" width="1.00390625" style="14" customWidth="1"/>
    <col min="17" max="19" width="0.74609375" style="14" customWidth="1"/>
    <col min="20" max="20" width="5.25390625" style="14" customWidth="1"/>
    <col min="21" max="21" width="5.625" style="14" customWidth="1"/>
    <col min="22" max="22" width="2.75390625" style="14" customWidth="1"/>
    <col min="23" max="26" width="0.74609375" style="14" customWidth="1"/>
    <col min="27" max="27" width="11.625" style="14" customWidth="1"/>
    <col min="28" max="28" width="6.25390625" style="14" customWidth="1"/>
    <col min="29" max="29" width="8.625" style="14" customWidth="1"/>
    <col min="30" max="30" width="6.50390625" style="14" hidden="1" customWidth="1" outlineLevel="1"/>
    <col min="31" max="31" width="8.375" style="14" hidden="1" customWidth="1" outlineLevel="1"/>
    <col min="32" max="32" width="3.50390625" style="111" customWidth="1" collapsed="1"/>
    <col min="33" max="37" width="0.74609375" style="111" customWidth="1"/>
    <col min="38" max="38" width="16.25390625" style="111" customWidth="1"/>
    <col min="39" max="39" width="2.25390625" style="14" customWidth="1"/>
    <col min="40" max="43" width="0.74609375" style="14" customWidth="1"/>
    <col min="44" max="44" width="0.37109375" style="14" customWidth="1"/>
    <col min="45" max="45" width="2.875" style="14" customWidth="1"/>
    <col min="46" max="46" width="0.12890625" style="14" customWidth="1"/>
    <col min="47" max="51" width="0.74609375" style="111" customWidth="1"/>
    <col min="52" max="52" width="27.875" style="111" customWidth="1"/>
    <col min="53" max="53" width="0.875" style="14" customWidth="1"/>
    <col min="54" max="55" width="0.74609375" style="14" customWidth="1"/>
    <col min="56" max="56" width="2.375" style="14" customWidth="1"/>
    <col min="57" max="61" width="0.74609375" style="14" customWidth="1"/>
    <col min="62" max="62" width="2.25390625" style="14" customWidth="1"/>
    <col min="63" max="68" width="0.74609375" style="14" customWidth="1"/>
    <col min="69" max="69" width="2.625" style="14" customWidth="1"/>
    <col min="70" max="71" width="0.74609375" style="14" customWidth="1"/>
    <col min="72" max="72" width="2.375" style="14" customWidth="1"/>
    <col min="73" max="75" width="0.74609375" style="14" customWidth="1"/>
    <col min="76" max="76" width="4.50390625" style="14" customWidth="1"/>
    <col min="77" max="77" width="4.25390625" style="14" customWidth="1"/>
    <col min="78" max="78" width="4.75390625" style="14" customWidth="1"/>
    <col min="79" max="79" width="6.00390625" style="14" customWidth="1"/>
    <col min="80" max="81" width="0.74609375" style="14" customWidth="1"/>
    <col min="82" max="82" width="0.5" style="14" customWidth="1"/>
    <col min="83" max="84" width="0.74609375" style="14" hidden="1" customWidth="1"/>
    <col min="85" max="85" width="7.125" style="14" customWidth="1"/>
    <col min="86" max="86" width="11.625" style="14" hidden="1" customWidth="1" outlineLevel="1"/>
    <col min="87" max="87" width="11.625" style="121" hidden="1" customWidth="1" outlineLevel="1"/>
    <col min="88" max="88" width="2.00390625" style="14" customWidth="1" collapsed="1"/>
    <col min="89" max="92" width="0.74609375" style="14" customWidth="1"/>
    <col min="93" max="93" width="5.75390625" style="14" customWidth="1"/>
    <col min="94" max="97" width="0.74609375" style="14" customWidth="1"/>
    <col min="98" max="98" width="4.25390625" style="14" customWidth="1"/>
    <col min="99" max="101" width="0.74609375" style="14" customWidth="1"/>
    <col min="102" max="102" width="4.50390625" style="14" customWidth="1"/>
    <col min="103" max="106" width="0.74609375" style="14" customWidth="1"/>
    <col min="107" max="107" width="0.6171875" style="14" customWidth="1"/>
    <col min="108" max="108" width="2.125" style="14" hidden="1" customWidth="1"/>
    <col min="109" max="109" width="2.50390625" style="14" customWidth="1"/>
    <col min="110" max="110" width="4.125" style="14" hidden="1" customWidth="1" outlineLevel="1"/>
    <col min="111" max="111" width="11.75390625" style="14" customWidth="1" collapsed="1"/>
    <col min="112" max="114" width="2.375" style="14" customWidth="1"/>
    <col min="115" max="207" width="0.74609375" style="14" customWidth="1"/>
    <col min="208" max="208" width="6.75390625" style="14" customWidth="1"/>
    <col min="209" max="210" width="0.74609375" style="14" customWidth="1"/>
    <col min="211" max="16384" width="0.74609375" style="8" customWidth="1"/>
  </cols>
  <sheetData>
    <row r="1" spans="1:210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8"/>
      <c r="AG1" s="18"/>
      <c r="AH1" s="18"/>
      <c r="AI1" s="18"/>
      <c r="AJ1" s="18"/>
      <c r="AK1" s="18"/>
      <c r="AL1" s="18"/>
      <c r="AM1" s="7"/>
      <c r="AN1" s="7"/>
      <c r="AO1" s="7"/>
      <c r="AP1" s="7"/>
      <c r="AQ1" s="7"/>
      <c r="AR1" s="7"/>
      <c r="AS1" s="7"/>
      <c r="AT1" s="7"/>
      <c r="AU1" s="18"/>
      <c r="AV1" s="18"/>
      <c r="AW1" s="18"/>
      <c r="AX1" s="18"/>
      <c r="AY1" s="18"/>
      <c r="AZ1" s="1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113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</row>
    <row r="2" spans="1:210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8"/>
      <c r="AG2" s="18"/>
      <c r="AH2" s="18"/>
      <c r="AI2" s="18"/>
      <c r="AJ2" s="18"/>
      <c r="AK2" s="18"/>
      <c r="AL2" s="18"/>
      <c r="AM2" s="7"/>
      <c r="AN2" s="7"/>
      <c r="AO2" s="7"/>
      <c r="AP2" s="7"/>
      <c r="AQ2" s="7"/>
      <c r="AR2" s="7"/>
      <c r="AS2" s="7"/>
      <c r="AT2" s="7"/>
      <c r="AU2" s="18"/>
      <c r="AV2" s="18"/>
      <c r="AW2" s="18"/>
      <c r="AX2" s="18"/>
      <c r="AY2" s="18"/>
      <c r="AZ2" s="18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13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</row>
    <row r="3" spans="1:210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9"/>
      <c r="CA3" s="9"/>
      <c r="CB3" s="9"/>
      <c r="CC3" s="9"/>
      <c r="CD3" s="9"/>
      <c r="CE3" s="9"/>
      <c r="CF3" s="9"/>
      <c r="CG3" s="9"/>
      <c r="CH3" s="9"/>
      <c r="CI3" s="114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</row>
    <row r="4" spans="1:210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8"/>
      <c r="AD4" s="18"/>
      <c r="AE4" s="18"/>
      <c r="AF4" s="340" t="s">
        <v>225</v>
      </c>
      <c r="AG4" s="340"/>
      <c r="AH4" s="340"/>
      <c r="AI4" s="340"/>
      <c r="AJ4" s="340"/>
      <c r="AK4" s="340"/>
      <c r="AL4" s="340"/>
      <c r="AM4" s="138" t="s">
        <v>25</v>
      </c>
      <c r="AN4" s="138"/>
      <c r="AO4" s="138"/>
      <c r="AP4" s="138"/>
      <c r="AQ4" s="138"/>
      <c r="AR4" s="138"/>
      <c r="AS4" s="138"/>
      <c r="AT4" s="138"/>
      <c r="AU4" s="19"/>
      <c r="AV4" s="19"/>
      <c r="AW4" s="19"/>
      <c r="AX4" s="19"/>
      <c r="AY4" s="19"/>
      <c r="AZ4" s="19">
        <v>2023</v>
      </c>
      <c r="BA4" s="19"/>
      <c r="BB4" s="18"/>
      <c r="BC4" s="18"/>
      <c r="BD4" s="18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40"/>
      <c r="BR4" s="140"/>
      <c r="BS4" s="140"/>
      <c r="BT4" s="140"/>
      <c r="BU4" s="140"/>
      <c r="BV4" s="140"/>
      <c r="BW4" s="140"/>
      <c r="BX4" s="139"/>
      <c r="BY4" s="139"/>
      <c r="BZ4" s="139"/>
      <c r="CA4" s="9"/>
      <c r="CB4" s="9"/>
      <c r="CC4" s="9"/>
      <c r="CD4" s="9"/>
      <c r="CE4" s="9"/>
      <c r="CF4" s="9"/>
      <c r="CG4" s="9"/>
      <c r="CH4" s="9"/>
      <c r="CI4" s="114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06"/>
      <c r="AG5" s="106"/>
      <c r="AH5" s="106"/>
      <c r="AI5" s="106"/>
      <c r="AJ5" s="106"/>
      <c r="AK5" s="106"/>
      <c r="AL5" s="106"/>
      <c r="AM5" s="6"/>
      <c r="AN5" s="6"/>
      <c r="AO5" s="6"/>
      <c r="AP5" s="6"/>
      <c r="AQ5" s="6"/>
      <c r="AR5" s="6"/>
      <c r="AS5" s="6"/>
      <c r="AT5" s="6"/>
      <c r="AU5" s="106"/>
      <c r="AV5" s="106"/>
      <c r="AW5" s="106"/>
      <c r="AX5" s="106"/>
      <c r="AY5" s="106"/>
      <c r="AZ5" s="10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113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</row>
    <row r="6" spans="1:210" ht="24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1" t="s">
        <v>45</v>
      </c>
      <c r="AE6" s="141" t="s">
        <v>46</v>
      </c>
      <c r="AF6" s="144" t="s">
        <v>19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15"/>
      <c r="CJ6" s="147" t="s">
        <v>20</v>
      </c>
      <c r="CK6" s="148"/>
      <c r="CL6" s="148"/>
      <c r="CM6" s="148"/>
      <c r="CN6" s="148"/>
      <c r="CO6" s="149"/>
      <c r="CP6" s="165" t="s">
        <v>24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7"/>
      <c r="DF6" s="156" t="s">
        <v>47</v>
      </c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</row>
    <row r="7" spans="1:210" ht="85.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350" t="s">
        <v>27</v>
      </c>
      <c r="N7" s="141" t="s">
        <v>170</v>
      </c>
      <c r="O7" s="141" t="s">
        <v>3</v>
      </c>
      <c r="P7" s="147" t="s">
        <v>28</v>
      </c>
      <c r="Q7" s="148"/>
      <c r="R7" s="148"/>
      <c r="S7" s="148"/>
      <c r="T7" s="148"/>
      <c r="U7" s="149"/>
      <c r="V7" s="147" t="s">
        <v>4</v>
      </c>
      <c r="W7" s="148"/>
      <c r="X7" s="148"/>
      <c r="Y7" s="148"/>
      <c r="Z7" s="148"/>
      <c r="AA7" s="149"/>
      <c r="AB7" s="141" t="s">
        <v>5</v>
      </c>
      <c r="AC7" s="141" t="s">
        <v>29</v>
      </c>
      <c r="AD7" s="142"/>
      <c r="AE7" s="142"/>
      <c r="AF7" s="341" t="s">
        <v>171</v>
      </c>
      <c r="AG7" s="342"/>
      <c r="AH7" s="342"/>
      <c r="AI7" s="342"/>
      <c r="AJ7" s="342"/>
      <c r="AK7" s="342"/>
      <c r="AL7" s="343"/>
      <c r="AM7" s="147" t="s">
        <v>7</v>
      </c>
      <c r="AN7" s="148"/>
      <c r="AO7" s="148"/>
      <c r="AP7" s="148"/>
      <c r="AQ7" s="148"/>
      <c r="AR7" s="148"/>
      <c r="AS7" s="149"/>
      <c r="AT7" s="147" t="s">
        <v>8</v>
      </c>
      <c r="AU7" s="148"/>
      <c r="AV7" s="148"/>
      <c r="AW7" s="148"/>
      <c r="AX7" s="148"/>
      <c r="AY7" s="148"/>
      <c r="AZ7" s="149"/>
      <c r="BA7" s="159" t="s">
        <v>9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299" t="s">
        <v>169</v>
      </c>
      <c r="CI7" s="300"/>
      <c r="CJ7" s="150"/>
      <c r="CK7" s="151"/>
      <c r="CL7" s="151"/>
      <c r="CM7" s="151"/>
      <c r="CN7" s="151"/>
      <c r="CO7" s="152"/>
      <c r="CP7" s="168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70"/>
      <c r="DF7" s="157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</row>
    <row r="8" spans="1:210" ht="42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351"/>
      <c r="N8" s="142"/>
      <c r="O8" s="142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42"/>
      <c r="AC8" s="142"/>
      <c r="AD8" s="142"/>
      <c r="AE8" s="142"/>
      <c r="AF8" s="344"/>
      <c r="AG8" s="345"/>
      <c r="AH8" s="345"/>
      <c r="AI8" s="345"/>
      <c r="AJ8" s="345"/>
      <c r="AK8" s="345"/>
      <c r="AL8" s="346"/>
      <c r="AM8" s="150"/>
      <c r="AN8" s="151"/>
      <c r="AO8" s="151"/>
      <c r="AP8" s="151"/>
      <c r="AQ8" s="151"/>
      <c r="AR8" s="151"/>
      <c r="AS8" s="152"/>
      <c r="AT8" s="150"/>
      <c r="AU8" s="151"/>
      <c r="AV8" s="151"/>
      <c r="AW8" s="151"/>
      <c r="AX8" s="151"/>
      <c r="AY8" s="151"/>
      <c r="AZ8" s="152"/>
      <c r="BA8" s="147" t="s">
        <v>10</v>
      </c>
      <c r="BB8" s="148"/>
      <c r="BC8" s="148"/>
      <c r="BD8" s="148"/>
      <c r="BE8" s="148"/>
      <c r="BF8" s="149"/>
      <c r="BG8" s="159" t="s">
        <v>11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 t="s">
        <v>30</v>
      </c>
      <c r="BY8" s="160"/>
      <c r="BZ8" s="160"/>
      <c r="CA8" s="161"/>
      <c r="CB8" s="147" t="s">
        <v>17</v>
      </c>
      <c r="CC8" s="148"/>
      <c r="CD8" s="148"/>
      <c r="CE8" s="148"/>
      <c r="CF8" s="148"/>
      <c r="CG8" s="149"/>
      <c r="CH8" s="299"/>
      <c r="CI8" s="300"/>
      <c r="CJ8" s="150"/>
      <c r="CK8" s="151"/>
      <c r="CL8" s="151"/>
      <c r="CM8" s="151"/>
      <c r="CN8" s="151"/>
      <c r="CO8" s="152"/>
      <c r="CP8" s="147" t="s">
        <v>21</v>
      </c>
      <c r="CQ8" s="148"/>
      <c r="CR8" s="148"/>
      <c r="CS8" s="148"/>
      <c r="CT8" s="148"/>
      <c r="CU8" s="149"/>
      <c r="CV8" s="147" t="s">
        <v>22</v>
      </c>
      <c r="CW8" s="148"/>
      <c r="CX8" s="148"/>
      <c r="CY8" s="148"/>
      <c r="CZ8" s="149"/>
      <c r="DA8" s="147" t="s">
        <v>23</v>
      </c>
      <c r="DB8" s="148"/>
      <c r="DC8" s="148"/>
      <c r="DD8" s="148"/>
      <c r="DE8" s="149"/>
      <c r="DF8" s="157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</row>
    <row r="9" spans="1:210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352"/>
      <c r="N9" s="143"/>
      <c r="O9" s="143"/>
      <c r="P9" s="153"/>
      <c r="Q9" s="154"/>
      <c r="R9" s="154"/>
      <c r="S9" s="154"/>
      <c r="T9" s="154"/>
      <c r="U9" s="155"/>
      <c r="V9" s="153"/>
      <c r="W9" s="154"/>
      <c r="X9" s="154"/>
      <c r="Y9" s="154"/>
      <c r="Z9" s="154"/>
      <c r="AA9" s="155"/>
      <c r="AB9" s="143"/>
      <c r="AC9" s="143"/>
      <c r="AD9" s="143"/>
      <c r="AE9" s="143"/>
      <c r="AF9" s="347"/>
      <c r="AG9" s="348"/>
      <c r="AH9" s="348"/>
      <c r="AI9" s="348"/>
      <c r="AJ9" s="348"/>
      <c r="AK9" s="348"/>
      <c r="AL9" s="349"/>
      <c r="AM9" s="153"/>
      <c r="AN9" s="154"/>
      <c r="AO9" s="154"/>
      <c r="AP9" s="154"/>
      <c r="AQ9" s="154"/>
      <c r="AR9" s="154"/>
      <c r="AS9" s="155"/>
      <c r="AT9" s="153"/>
      <c r="AU9" s="154"/>
      <c r="AV9" s="154"/>
      <c r="AW9" s="154"/>
      <c r="AX9" s="154"/>
      <c r="AY9" s="154"/>
      <c r="AZ9" s="155"/>
      <c r="BA9" s="153"/>
      <c r="BB9" s="154"/>
      <c r="BC9" s="154"/>
      <c r="BD9" s="154"/>
      <c r="BE9" s="154"/>
      <c r="BF9" s="155"/>
      <c r="BG9" s="162" t="s">
        <v>12</v>
      </c>
      <c r="BH9" s="163"/>
      <c r="BI9" s="163"/>
      <c r="BJ9" s="163"/>
      <c r="BK9" s="163"/>
      <c r="BL9" s="164"/>
      <c r="BM9" s="162" t="s">
        <v>13</v>
      </c>
      <c r="BN9" s="163"/>
      <c r="BO9" s="163"/>
      <c r="BP9" s="163"/>
      <c r="BQ9" s="163"/>
      <c r="BR9" s="164"/>
      <c r="BS9" s="162" t="s">
        <v>14</v>
      </c>
      <c r="BT9" s="163"/>
      <c r="BU9" s="163"/>
      <c r="BV9" s="163"/>
      <c r="BW9" s="164"/>
      <c r="BX9" s="11" t="s">
        <v>15</v>
      </c>
      <c r="BY9" s="11" t="s">
        <v>16</v>
      </c>
      <c r="BZ9" s="11" t="s">
        <v>31</v>
      </c>
      <c r="CA9" s="11" t="s">
        <v>32</v>
      </c>
      <c r="CB9" s="153"/>
      <c r="CC9" s="154"/>
      <c r="CD9" s="154"/>
      <c r="CE9" s="154"/>
      <c r="CF9" s="154"/>
      <c r="CG9" s="155"/>
      <c r="CH9" s="112" t="s">
        <v>168</v>
      </c>
      <c r="CI9" s="116" t="s">
        <v>167</v>
      </c>
      <c r="CJ9" s="153"/>
      <c r="CK9" s="154"/>
      <c r="CL9" s="154"/>
      <c r="CM9" s="154"/>
      <c r="CN9" s="154"/>
      <c r="CO9" s="155"/>
      <c r="CP9" s="153"/>
      <c r="CQ9" s="154"/>
      <c r="CR9" s="154"/>
      <c r="CS9" s="154"/>
      <c r="CT9" s="154"/>
      <c r="CU9" s="155"/>
      <c r="CV9" s="153"/>
      <c r="CW9" s="154"/>
      <c r="CX9" s="154"/>
      <c r="CY9" s="154"/>
      <c r="CZ9" s="155"/>
      <c r="DA9" s="153"/>
      <c r="DB9" s="154"/>
      <c r="DC9" s="154"/>
      <c r="DD9" s="154"/>
      <c r="DE9" s="155"/>
      <c r="DF9" s="158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</row>
    <row r="10" spans="1:210" ht="14.25">
      <c r="A10" s="144">
        <v>1</v>
      </c>
      <c r="B10" s="145"/>
      <c r="C10" s="145"/>
      <c r="D10" s="145"/>
      <c r="E10" s="145"/>
      <c r="F10" s="146"/>
      <c r="G10" s="144">
        <v>2</v>
      </c>
      <c r="H10" s="145"/>
      <c r="I10" s="145"/>
      <c r="J10" s="145"/>
      <c r="K10" s="145"/>
      <c r="L10" s="146"/>
      <c r="M10" s="108">
        <v>3</v>
      </c>
      <c r="N10" s="5">
        <v>4</v>
      </c>
      <c r="O10" s="5">
        <v>5</v>
      </c>
      <c r="P10" s="144">
        <v>6</v>
      </c>
      <c r="Q10" s="145"/>
      <c r="R10" s="145"/>
      <c r="S10" s="145"/>
      <c r="T10" s="145"/>
      <c r="U10" s="146"/>
      <c r="V10" s="144">
        <v>7</v>
      </c>
      <c r="W10" s="145"/>
      <c r="X10" s="145"/>
      <c r="Y10" s="145"/>
      <c r="Z10" s="145"/>
      <c r="AA10" s="146"/>
      <c r="AB10" s="4">
        <v>8</v>
      </c>
      <c r="AC10" s="5">
        <v>9</v>
      </c>
      <c r="AD10" s="4">
        <v>10</v>
      </c>
      <c r="AE10" s="4">
        <v>11</v>
      </c>
      <c r="AF10" s="353">
        <v>10</v>
      </c>
      <c r="AG10" s="354"/>
      <c r="AH10" s="354"/>
      <c r="AI10" s="354"/>
      <c r="AJ10" s="354"/>
      <c r="AK10" s="354"/>
      <c r="AL10" s="355"/>
      <c r="AM10" s="144">
        <v>11</v>
      </c>
      <c r="AN10" s="145"/>
      <c r="AO10" s="145"/>
      <c r="AP10" s="145"/>
      <c r="AQ10" s="145"/>
      <c r="AR10" s="145"/>
      <c r="AS10" s="146"/>
      <c r="AT10" s="144">
        <v>12</v>
      </c>
      <c r="AU10" s="145"/>
      <c r="AV10" s="145"/>
      <c r="AW10" s="145"/>
      <c r="AX10" s="145"/>
      <c r="AY10" s="145"/>
      <c r="AZ10" s="146"/>
      <c r="BA10" s="144">
        <v>13</v>
      </c>
      <c r="BB10" s="145"/>
      <c r="BC10" s="145"/>
      <c r="BD10" s="145"/>
      <c r="BE10" s="145"/>
      <c r="BF10" s="146"/>
      <c r="BG10" s="144">
        <v>14</v>
      </c>
      <c r="BH10" s="145"/>
      <c r="BI10" s="145"/>
      <c r="BJ10" s="145"/>
      <c r="BK10" s="145"/>
      <c r="BL10" s="146"/>
      <c r="BM10" s="144">
        <v>15</v>
      </c>
      <c r="BN10" s="145"/>
      <c r="BO10" s="145"/>
      <c r="BP10" s="145"/>
      <c r="BQ10" s="145"/>
      <c r="BR10" s="146"/>
      <c r="BS10" s="144">
        <v>16</v>
      </c>
      <c r="BT10" s="145"/>
      <c r="BU10" s="145"/>
      <c r="BV10" s="145"/>
      <c r="BW10" s="146"/>
      <c r="BX10" s="4">
        <v>17</v>
      </c>
      <c r="BY10" s="4">
        <v>18</v>
      </c>
      <c r="BZ10" s="4">
        <v>19</v>
      </c>
      <c r="CA10" s="4">
        <v>20</v>
      </c>
      <c r="CB10" s="144">
        <v>21</v>
      </c>
      <c r="CC10" s="145"/>
      <c r="CD10" s="145"/>
      <c r="CE10" s="145"/>
      <c r="CF10" s="145"/>
      <c r="CG10" s="146"/>
      <c r="CH10" s="5">
        <v>24</v>
      </c>
      <c r="CI10" s="117"/>
      <c r="CJ10" s="144">
        <v>22</v>
      </c>
      <c r="CK10" s="145"/>
      <c r="CL10" s="145"/>
      <c r="CM10" s="145"/>
      <c r="CN10" s="145"/>
      <c r="CO10" s="146"/>
      <c r="CP10" s="144">
        <v>23</v>
      </c>
      <c r="CQ10" s="145"/>
      <c r="CR10" s="145"/>
      <c r="CS10" s="145"/>
      <c r="CT10" s="145"/>
      <c r="CU10" s="146"/>
      <c r="CV10" s="144">
        <v>24</v>
      </c>
      <c r="CW10" s="145"/>
      <c r="CX10" s="145"/>
      <c r="CY10" s="145"/>
      <c r="CZ10" s="146"/>
      <c r="DA10" s="144">
        <v>25</v>
      </c>
      <c r="DB10" s="145"/>
      <c r="DC10" s="145"/>
      <c r="DD10" s="145"/>
      <c r="DE10" s="146"/>
      <c r="DF10" s="4">
        <v>29</v>
      </c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</row>
    <row r="11" spans="1:210" ht="14.25" customHeight="1" hidden="1" outlineLevel="1">
      <c r="A11" s="144">
        <v>1</v>
      </c>
      <c r="B11" s="145"/>
      <c r="C11" s="145"/>
      <c r="D11" s="145"/>
      <c r="E11" s="145"/>
      <c r="F11" s="146"/>
      <c r="G11" s="144">
        <v>2</v>
      </c>
      <c r="H11" s="145"/>
      <c r="I11" s="145"/>
      <c r="J11" s="145"/>
      <c r="K11" s="145"/>
      <c r="L11" s="146"/>
      <c r="M11" s="108">
        <v>3</v>
      </c>
      <c r="N11" s="5">
        <v>4</v>
      </c>
      <c r="O11" s="5">
        <v>5</v>
      </c>
      <c r="P11" s="144">
        <v>6</v>
      </c>
      <c r="Q11" s="145"/>
      <c r="R11" s="145"/>
      <c r="S11" s="145"/>
      <c r="T11" s="145"/>
      <c r="U11" s="146"/>
      <c r="V11" s="144">
        <v>7</v>
      </c>
      <c r="W11" s="145"/>
      <c r="X11" s="145"/>
      <c r="Y11" s="145"/>
      <c r="Z11" s="145"/>
      <c r="AA11" s="146"/>
      <c r="AB11" s="4"/>
      <c r="AC11" s="5">
        <v>9</v>
      </c>
      <c r="AD11" s="4"/>
      <c r="AE11" s="4"/>
      <c r="AF11" s="353">
        <v>10</v>
      </c>
      <c r="AG11" s="354"/>
      <c r="AH11" s="354"/>
      <c r="AI11" s="354"/>
      <c r="AJ11" s="354"/>
      <c r="AK11" s="354"/>
      <c r="AL11" s="355"/>
      <c r="AM11" s="144">
        <v>11</v>
      </c>
      <c r="AN11" s="145"/>
      <c r="AO11" s="145"/>
      <c r="AP11" s="145"/>
      <c r="AQ11" s="145"/>
      <c r="AR11" s="145"/>
      <c r="AS11" s="146"/>
      <c r="AT11" s="144">
        <v>12</v>
      </c>
      <c r="AU11" s="145"/>
      <c r="AV11" s="145"/>
      <c r="AW11" s="145"/>
      <c r="AX11" s="145"/>
      <c r="AY11" s="145"/>
      <c r="AZ11" s="146"/>
      <c r="BA11" s="144">
        <v>13</v>
      </c>
      <c r="BB11" s="145"/>
      <c r="BC11" s="145"/>
      <c r="BD11" s="145"/>
      <c r="BE11" s="145"/>
      <c r="BF11" s="146"/>
      <c r="BG11" s="144">
        <v>14</v>
      </c>
      <c r="BH11" s="145"/>
      <c r="BI11" s="145"/>
      <c r="BJ11" s="145"/>
      <c r="BK11" s="145"/>
      <c r="BL11" s="146"/>
      <c r="BM11" s="144">
        <v>15</v>
      </c>
      <c r="BN11" s="145"/>
      <c r="BO11" s="145"/>
      <c r="BP11" s="145"/>
      <c r="BQ11" s="145"/>
      <c r="BR11" s="146"/>
      <c r="BS11" s="144">
        <v>16</v>
      </c>
      <c r="BT11" s="145"/>
      <c r="BU11" s="145"/>
      <c r="BV11" s="145"/>
      <c r="BW11" s="146"/>
      <c r="BX11" s="5">
        <v>17</v>
      </c>
      <c r="BY11" s="5">
        <v>18</v>
      </c>
      <c r="BZ11" s="5">
        <v>19</v>
      </c>
      <c r="CA11" s="5">
        <v>20</v>
      </c>
      <c r="CB11" s="144">
        <v>21</v>
      </c>
      <c r="CC11" s="145"/>
      <c r="CD11" s="145"/>
      <c r="CE11" s="145"/>
      <c r="CF11" s="145"/>
      <c r="CG11" s="146"/>
      <c r="CH11" s="5">
        <v>22</v>
      </c>
      <c r="CI11" s="117"/>
      <c r="CJ11" s="144">
        <v>23</v>
      </c>
      <c r="CK11" s="145"/>
      <c r="CL11" s="145"/>
      <c r="CM11" s="145"/>
      <c r="CN11" s="145"/>
      <c r="CO11" s="146"/>
      <c r="CP11" s="144">
        <v>24</v>
      </c>
      <c r="CQ11" s="145"/>
      <c r="CR11" s="145"/>
      <c r="CS11" s="145"/>
      <c r="CT11" s="145"/>
      <c r="CU11" s="146"/>
      <c r="CV11" s="144">
        <v>25</v>
      </c>
      <c r="CW11" s="145"/>
      <c r="CX11" s="145"/>
      <c r="CY11" s="145"/>
      <c r="CZ11" s="146"/>
      <c r="DA11" s="144">
        <v>26</v>
      </c>
      <c r="DB11" s="145"/>
      <c r="DC11" s="145"/>
      <c r="DD11" s="145"/>
      <c r="DE11" s="146"/>
      <c r="DF11" s="4">
        <v>27</v>
      </c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</row>
    <row r="12" spans="1:210" s="93" customFormat="1" ht="189.75" customHeight="1" collapsed="1">
      <c r="A12" s="301" t="s">
        <v>226</v>
      </c>
      <c r="B12" s="302"/>
      <c r="C12" s="302"/>
      <c r="D12" s="302"/>
      <c r="E12" s="302"/>
      <c r="F12" s="303"/>
      <c r="G12" s="304" t="s">
        <v>103</v>
      </c>
      <c r="H12" s="305"/>
      <c r="I12" s="305"/>
      <c r="J12" s="305"/>
      <c r="K12" s="305"/>
      <c r="L12" s="306"/>
      <c r="M12" s="87" t="s">
        <v>67</v>
      </c>
      <c r="N12" s="128" t="s">
        <v>240</v>
      </c>
      <c r="O12" s="87" t="str">
        <f>'[7]Отчет'!$E$11</f>
        <v>10 (10.5)</v>
      </c>
      <c r="P12" s="356" t="str">
        <f>'[9]Отчет'!$F$11</f>
        <v>09,52 2023.10.02</v>
      </c>
      <c r="Q12" s="357"/>
      <c r="R12" s="357"/>
      <c r="S12" s="357"/>
      <c r="T12" s="357"/>
      <c r="U12" s="358"/>
      <c r="V12" s="356" t="str">
        <f>'[9]Отчет'!$G$11</f>
        <v>11,37 2023.10.02</v>
      </c>
      <c r="W12" s="357"/>
      <c r="X12" s="357"/>
      <c r="Y12" s="357"/>
      <c r="Z12" s="357"/>
      <c r="AA12" s="358"/>
      <c r="AB12" s="83" t="str">
        <f>AB13</f>
        <v>В</v>
      </c>
      <c r="AC12" s="86">
        <f>'[9]Отчет'!$I$11</f>
        <v>1.75</v>
      </c>
      <c r="AD12" s="81"/>
      <c r="AE12" s="81"/>
      <c r="AF12" s="310" t="s">
        <v>237</v>
      </c>
      <c r="AG12" s="311"/>
      <c r="AH12" s="311"/>
      <c r="AI12" s="311"/>
      <c r="AJ12" s="311"/>
      <c r="AK12" s="311"/>
      <c r="AL12" s="312"/>
      <c r="AM12" s="313" t="s">
        <v>122</v>
      </c>
      <c r="AN12" s="314"/>
      <c r="AO12" s="314"/>
      <c r="AP12" s="314"/>
      <c r="AQ12" s="314"/>
      <c r="AR12" s="314"/>
      <c r="AS12" s="315"/>
      <c r="AT12" s="126" t="s">
        <v>236</v>
      </c>
      <c r="AU12" s="317" t="s">
        <v>241</v>
      </c>
      <c r="AV12" s="317"/>
      <c r="AW12" s="317"/>
      <c r="AX12" s="317"/>
      <c r="AY12" s="317"/>
      <c r="AZ12" s="318"/>
      <c r="BA12" s="319">
        <f aca="true" t="shared" si="0" ref="BA12:BA17">BM12+BS12</f>
        <v>258</v>
      </c>
      <c r="BB12" s="320"/>
      <c r="BC12" s="320"/>
      <c r="BD12" s="320"/>
      <c r="BE12" s="320"/>
      <c r="BF12" s="321"/>
      <c r="BG12" s="319"/>
      <c r="BH12" s="320"/>
      <c r="BI12" s="320"/>
      <c r="BJ12" s="320"/>
      <c r="BK12" s="320"/>
      <c r="BL12" s="321"/>
      <c r="BM12" s="319">
        <v>162</v>
      </c>
      <c r="BN12" s="320"/>
      <c r="BO12" s="320"/>
      <c r="BP12" s="320"/>
      <c r="BQ12" s="320"/>
      <c r="BR12" s="321"/>
      <c r="BS12" s="319">
        <v>96</v>
      </c>
      <c r="BT12" s="320"/>
      <c r="BU12" s="320"/>
      <c r="BV12" s="320"/>
      <c r="BW12" s="321"/>
      <c r="BX12" s="83"/>
      <c r="BY12" s="83"/>
      <c r="BZ12" s="82">
        <v>38</v>
      </c>
      <c r="CA12" s="83">
        <v>220</v>
      </c>
      <c r="CB12" s="313"/>
      <c r="CC12" s="314"/>
      <c r="CD12" s="314"/>
      <c r="CE12" s="314"/>
      <c r="CF12" s="314"/>
      <c r="CG12" s="315"/>
      <c r="CH12" s="82"/>
      <c r="CI12" s="118">
        <v>99.616</v>
      </c>
      <c r="CJ12" s="313"/>
      <c r="CK12" s="314"/>
      <c r="CL12" s="314"/>
      <c r="CM12" s="314"/>
      <c r="CN12" s="314"/>
      <c r="CO12" s="315"/>
      <c r="CP12" s="313" t="str">
        <f>'[9]Отчет'!$Y$11</f>
        <v>3.4.9.1,3.4.14</v>
      </c>
      <c r="CQ12" s="314"/>
      <c r="CR12" s="314"/>
      <c r="CS12" s="314"/>
      <c r="CT12" s="314"/>
      <c r="CU12" s="315"/>
      <c r="CV12" s="319"/>
      <c r="CW12" s="320"/>
      <c r="CX12" s="320"/>
      <c r="CY12" s="320"/>
      <c r="CZ12" s="321"/>
      <c r="DA12" s="319"/>
      <c r="DB12" s="320"/>
      <c r="DC12" s="320"/>
      <c r="DD12" s="320"/>
      <c r="DE12" s="321"/>
      <c r="DF12" s="84"/>
      <c r="DG12" s="103" t="s">
        <v>155</v>
      </c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</row>
    <row r="13" spans="1:210" s="93" customFormat="1" ht="87" customHeight="1">
      <c r="A13" s="301" t="s">
        <v>227</v>
      </c>
      <c r="B13" s="302"/>
      <c r="C13" s="302"/>
      <c r="D13" s="302"/>
      <c r="E13" s="302"/>
      <c r="F13" s="303"/>
      <c r="G13" s="304" t="s">
        <v>103</v>
      </c>
      <c r="H13" s="305"/>
      <c r="I13" s="305"/>
      <c r="J13" s="305"/>
      <c r="K13" s="305"/>
      <c r="L13" s="306"/>
      <c r="M13" s="87" t="s">
        <v>67</v>
      </c>
      <c r="N13" s="129" t="s">
        <v>235</v>
      </c>
      <c r="O13" s="87" t="str">
        <f>O12</f>
        <v>10 (10.5)</v>
      </c>
      <c r="P13" s="356" t="str">
        <f>'[9]Отчет'!$F$12</f>
        <v>09,52 2023.10.02</v>
      </c>
      <c r="Q13" s="357"/>
      <c r="R13" s="357"/>
      <c r="S13" s="357"/>
      <c r="T13" s="357"/>
      <c r="U13" s="358"/>
      <c r="V13" s="356" t="str">
        <f>'[9]Отчет'!$G$12</f>
        <v>11,37 2023.10.02</v>
      </c>
      <c r="W13" s="357"/>
      <c r="X13" s="357"/>
      <c r="Y13" s="357"/>
      <c r="Z13" s="357"/>
      <c r="AA13" s="358"/>
      <c r="AB13" s="83" t="str">
        <f>AB47</f>
        <v>В</v>
      </c>
      <c r="AC13" s="86">
        <f>AC12</f>
        <v>1.75</v>
      </c>
      <c r="AD13" s="81"/>
      <c r="AE13" s="81"/>
      <c r="AF13" s="310" t="s">
        <v>239</v>
      </c>
      <c r="AG13" s="311"/>
      <c r="AH13" s="311"/>
      <c r="AI13" s="311"/>
      <c r="AJ13" s="311"/>
      <c r="AK13" s="311"/>
      <c r="AL13" s="312"/>
      <c r="AM13" s="313" t="s">
        <v>122</v>
      </c>
      <c r="AN13" s="314"/>
      <c r="AO13" s="314"/>
      <c r="AP13" s="314"/>
      <c r="AQ13" s="314"/>
      <c r="AR13" s="314"/>
      <c r="AS13" s="315"/>
      <c r="AT13" s="126" t="s">
        <v>234</v>
      </c>
      <c r="AU13" s="317" t="s">
        <v>242</v>
      </c>
      <c r="AV13" s="317"/>
      <c r="AW13" s="317"/>
      <c r="AX13" s="317"/>
      <c r="AY13" s="317"/>
      <c r="AZ13" s="318"/>
      <c r="BA13" s="319">
        <f t="shared" si="0"/>
        <v>13</v>
      </c>
      <c r="BB13" s="320"/>
      <c r="BC13" s="320"/>
      <c r="BD13" s="320"/>
      <c r="BE13" s="320"/>
      <c r="BF13" s="321"/>
      <c r="BG13" s="319"/>
      <c r="BH13" s="320"/>
      <c r="BI13" s="320"/>
      <c r="BJ13" s="320"/>
      <c r="BK13" s="320"/>
      <c r="BL13" s="321"/>
      <c r="BM13" s="319"/>
      <c r="BN13" s="320"/>
      <c r="BO13" s="320"/>
      <c r="BP13" s="320"/>
      <c r="BQ13" s="320"/>
      <c r="BR13" s="321"/>
      <c r="BS13" s="319">
        <v>13</v>
      </c>
      <c r="BT13" s="320"/>
      <c r="BU13" s="320"/>
      <c r="BV13" s="320"/>
      <c r="BW13" s="321"/>
      <c r="BX13" s="83"/>
      <c r="BY13" s="83"/>
      <c r="BZ13" s="82">
        <v>7</v>
      </c>
      <c r="CA13" s="83">
        <v>6</v>
      </c>
      <c r="CB13" s="313"/>
      <c r="CC13" s="314"/>
      <c r="CD13" s="314"/>
      <c r="CE13" s="314"/>
      <c r="CF13" s="314"/>
      <c r="CG13" s="315"/>
      <c r="CH13" s="82"/>
      <c r="CI13" s="118">
        <v>17.199</v>
      </c>
      <c r="CJ13" s="319"/>
      <c r="CK13" s="320"/>
      <c r="CL13" s="320"/>
      <c r="CM13" s="320"/>
      <c r="CN13" s="320"/>
      <c r="CO13" s="321"/>
      <c r="CP13" s="313" t="str">
        <f>'[9]Отчет'!$Y$12</f>
        <v>3.4.9.1,3.4.14</v>
      </c>
      <c r="CQ13" s="314"/>
      <c r="CR13" s="314"/>
      <c r="CS13" s="314"/>
      <c r="CT13" s="314"/>
      <c r="CU13" s="315"/>
      <c r="CV13" s="319"/>
      <c r="CW13" s="320"/>
      <c r="CX13" s="320"/>
      <c r="CY13" s="320"/>
      <c r="CZ13" s="321"/>
      <c r="DA13" s="319"/>
      <c r="DB13" s="320"/>
      <c r="DC13" s="320"/>
      <c r="DD13" s="320"/>
      <c r="DE13" s="321"/>
      <c r="DF13" s="84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</row>
    <row r="14" spans="1:210" s="94" customFormat="1" ht="30.75" customHeight="1">
      <c r="A14" s="301" t="s">
        <v>229</v>
      </c>
      <c r="B14" s="302"/>
      <c r="C14" s="302"/>
      <c r="D14" s="302"/>
      <c r="E14" s="302"/>
      <c r="F14" s="303"/>
      <c r="G14" s="304" t="s">
        <v>103</v>
      </c>
      <c r="H14" s="305"/>
      <c r="I14" s="305"/>
      <c r="J14" s="305"/>
      <c r="K14" s="305"/>
      <c r="L14" s="306"/>
      <c r="M14" s="87" t="s">
        <v>54</v>
      </c>
      <c r="N14" s="123" t="s">
        <v>246</v>
      </c>
      <c r="O14" s="87" t="str">
        <f>'[9]Отчет'!$E$13</f>
        <v>6 (6.3)</v>
      </c>
      <c r="P14" s="356" t="str">
        <f>'[9]Отчет'!$F$13</f>
        <v>09,20 2023.10.08</v>
      </c>
      <c r="Q14" s="357"/>
      <c r="R14" s="357"/>
      <c r="S14" s="357"/>
      <c r="T14" s="357"/>
      <c r="U14" s="358"/>
      <c r="V14" s="356" t="str">
        <f>'[9]Отчет'!$G$13</f>
        <v>10,30 2023.10.08</v>
      </c>
      <c r="W14" s="357"/>
      <c r="X14" s="357"/>
      <c r="Y14" s="357"/>
      <c r="Z14" s="357"/>
      <c r="AA14" s="358"/>
      <c r="AB14" s="83" t="str">
        <f>AB12</f>
        <v>В</v>
      </c>
      <c r="AC14" s="86">
        <f>'[9]Отчет'!$I$13</f>
        <v>1.17</v>
      </c>
      <c r="AD14" s="81"/>
      <c r="AE14" s="81"/>
      <c r="AF14" s="310" t="s">
        <v>248</v>
      </c>
      <c r="AG14" s="311"/>
      <c r="AH14" s="311"/>
      <c r="AI14" s="311"/>
      <c r="AJ14" s="311"/>
      <c r="AK14" s="311"/>
      <c r="AL14" s="312"/>
      <c r="AM14" s="313" t="s">
        <v>122</v>
      </c>
      <c r="AN14" s="314"/>
      <c r="AO14" s="314"/>
      <c r="AP14" s="314"/>
      <c r="AQ14" s="314"/>
      <c r="AR14" s="314"/>
      <c r="AS14" s="315"/>
      <c r="AT14" s="126" t="s">
        <v>233</v>
      </c>
      <c r="AU14" s="317" t="s">
        <v>243</v>
      </c>
      <c r="AV14" s="317"/>
      <c r="AW14" s="317"/>
      <c r="AX14" s="317"/>
      <c r="AY14" s="317"/>
      <c r="AZ14" s="318"/>
      <c r="BA14" s="319">
        <f t="shared" si="0"/>
        <v>1</v>
      </c>
      <c r="BB14" s="320"/>
      <c r="BC14" s="320"/>
      <c r="BD14" s="320"/>
      <c r="BE14" s="320"/>
      <c r="BF14" s="321"/>
      <c r="BG14" s="319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1"/>
      <c r="BS14" s="319">
        <v>1</v>
      </c>
      <c r="BT14" s="320"/>
      <c r="BU14" s="320"/>
      <c r="BV14" s="320"/>
      <c r="BW14" s="321"/>
      <c r="BX14" s="83"/>
      <c r="BY14" s="83"/>
      <c r="BZ14" s="82"/>
      <c r="CA14" s="83">
        <v>1</v>
      </c>
      <c r="CB14" s="313"/>
      <c r="CC14" s="314"/>
      <c r="CD14" s="314"/>
      <c r="CE14" s="314"/>
      <c r="CF14" s="314"/>
      <c r="CG14" s="315"/>
      <c r="CH14" s="82"/>
      <c r="CI14" s="118">
        <v>36.016</v>
      </c>
      <c r="CJ14" s="319"/>
      <c r="CK14" s="320"/>
      <c r="CL14" s="320"/>
      <c r="CM14" s="320"/>
      <c r="CN14" s="320"/>
      <c r="CO14" s="321"/>
      <c r="CP14" s="319" t="str">
        <f>'[9]Отчет'!$Y$13</f>
        <v>3.4.9.3</v>
      </c>
      <c r="CQ14" s="320"/>
      <c r="CR14" s="320"/>
      <c r="CS14" s="320"/>
      <c r="CT14" s="320"/>
      <c r="CU14" s="321"/>
      <c r="CV14" s="319" t="str">
        <f>'[9]Отчет'!$Z$13</f>
        <v>4.21</v>
      </c>
      <c r="CW14" s="320"/>
      <c r="CX14" s="320"/>
      <c r="CY14" s="320"/>
      <c r="CZ14" s="321"/>
      <c r="DA14" s="319"/>
      <c r="DB14" s="320"/>
      <c r="DC14" s="320"/>
      <c r="DD14" s="320"/>
      <c r="DE14" s="321"/>
      <c r="DF14" s="84"/>
      <c r="DG14" s="85"/>
      <c r="DH14" s="92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</row>
    <row r="15" spans="1:210" s="94" customFormat="1" ht="36" customHeight="1">
      <c r="A15" s="301" t="s">
        <v>230</v>
      </c>
      <c r="B15" s="302"/>
      <c r="C15" s="302"/>
      <c r="D15" s="302"/>
      <c r="E15" s="302"/>
      <c r="F15" s="303"/>
      <c r="G15" s="304" t="str">
        <f>'[2]Отчет (2)'!$B$13</f>
        <v>ООО "Энергосеть" </v>
      </c>
      <c r="H15" s="305"/>
      <c r="I15" s="305"/>
      <c r="J15" s="305"/>
      <c r="K15" s="305"/>
      <c r="L15" s="306"/>
      <c r="M15" s="87" t="s">
        <v>54</v>
      </c>
      <c r="N15" s="122" t="str">
        <f>'[9]Отчет'!$D$14</f>
        <v>КЛ,Л-7,РП-336 яч.11 до КТП-3939 яч.7</v>
      </c>
      <c r="O15" s="87" t="str">
        <f>O13</f>
        <v>10 (10.5)</v>
      </c>
      <c r="P15" s="356" t="str">
        <f>'[9]Отчет'!$F$14</f>
        <v>17,51 2023.10.04</v>
      </c>
      <c r="Q15" s="357"/>
      <c r="R15" s="357"/>
      <c r="S15" s="357"/>
      <c r="T15" s="357"/>
      <c r="U15" s="358"/>
      <c r="V15" s="356" t="str">
        <f>'[9]Отчет'!$G$14</f>
        <v>18,44 2023.10.04</v>
      </c>
      <c r="W15" s="357"/>
      <c r="X15" s="357"/>
      <c r="Y15" s="357"/>
      <c r="Z15" s="357"/>
      <c r="AA15" s="358"/>
      <c r="AB15" s="83" t="str">
        <f>AB14</f>
        <v>В</v>
      </c>
      <c r="AC15" s="86">
        <f>'[9]Отчет'!$I$14</f>
        <v>0.88</v>
      </c>
      <c r="AD15" s="88"/>
      <c r="AE15" s="90"/>
      <c r="AF15" s="310" t="s">
        <v>238</v>
      </c>
      <c r="AG15" s="311"/>
      <c r="AH15" s="311"/>
      <c r="AI15" s="311"/>
      <c r="AJ15" s="311"/>
      <c r="AK15" s="311"/>
      <c r="AL15" s="312"/>
      <c r="AM15" s="313" t="s">
        <v>122</v>
      </c>
      <c r="AN15" s="314"/>
      <c r="AO15" s="314"/>
      <c r="AP15" s="314"/>
      <c r="AQ15" s="314"/>
      <c r="AR15" s="314"/>
      <c r="AS15" s="315"/>
      <c r="AT15" s="126" t="s">
        <v>232</v>
      </c>
      <c r="AU15" s="317" t="s">
        <v>244</v>
      </c>
      <c r="AV15" s="317"/>
      <c r="AW15" s="317"/>
      <c r="AX15" s="317"/>
      <c r="AY15" s="317"/>
      <c r="AZ15" s="318"/>
      <c r="BA15" s="319">
        <f t="shared" si="0"/>
        <v>67</v>
      </c>
      <c r="BB15" s="320"/>
      <c r="BC15" s="320"/>
      <c r="BD15" s="320"/>
      <c r="BE15" s="320"/>
      <c r="BF15" s="321"/>
      <c r="BG15" s="322"/>
      <c r="BH15" s="323"/>
      <c r="BI15" s="323"/>
      <c r="BJ15" s="323"/>
      <c r="BK15" s="323"/>
      <c r="BL15" s="324"/>
      <c r="BM15" s="322">
        <v>27</v>
      </c>
      <c r="BN15" s="323"/>
      <c r="BO15" s="323"/>
      <c r="BP15" s="323"/>
      <c r="BQ15" s="323"/>
      <c r="BR15" s="324"/>
      <c r="BS15" s="319">
        <v>40</v>
      </c>
      <c r="BT15" s="320"/>
      <c r="BU15" s="320"/>
      <c r="BV15" s="320"/>
      <c r="BW15" s="321"/>
      <c r="BX15" s="84"/>
      <c r="BY15" s="84"/>
      <c r="BZ15" s="89"/>
      <c r="CA15" s="83">
        <v>67</v>
      </c>
      <c r="CB15" s="325"/>
      <c r="CC15" s="326"/>
      <c r="CD15" s="326"/>
      <c r="CE15" s="326"/>
      <c r="CF15" s="326"/>
      <c r="CG15" s="327"/>
      <c r="CH15" s="95"/>
      <c r="CI15" s="118">
        <f>158.137+35.939</f>
        <v>194.076</v>
      </c>
      <c r="CJ15" s="325"/>
      <c r="CK15" s="326"/>
      <c r="CL15" s="326"/>
      <c r="CM15" s="326"/>
      <c r="CN15" s="326"/>
      <c r="CO15" s="327"/>
      <c r="CP15" s="313" t="str">
        <f>'[9]Отчет'!$Y$14</f>
        <v>3.4.8</v>
      </c>
      <c r="CQ15" s="314"/>
      <c r="CR15" s="314"/>
      <c r="CS15" s="314"/>
      <c r="CT15" s="314"/>
      <c r="CU15" s="315"/>
      <c r="CV15" s="319"/>
      <c r="CW15" s="320"/>
      <c r="CX15" s="320"/>
      <c r="CY15" s="320"/>
      <c r="CZ15" s="321"/>
      <c r="DA15" s="319"/>
      <c r="DB15" s="320"/>
      <c r="DC15" s="320"/>
      <c r="DD15" s="320"/>
      <c r="DE15" s="321"/>
      <c r="DF15" s="84"/>
      <c r="DG15" s="85"/>
      <c r="DH15" s="92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</row>
    <row r="16" spans="1:210" s="94" customFormat="1" ht="48.75" customHeight="1">
      <c r="A16" s="301" t="s">
        <v>231</v>
      </c>
      <c r="B16" s="302"/>
      <c r="C16" s="302"/>
      <c r="D16" s="302"/>
      <c r="E16" s="302"/>
      <c r="F16" s="303"/>
      <c r="G16" s="304" t="str">
        <f>'[2]Отчет (2)'!$B$13</f>
        <v>ООО "Энергосеть" </v>
      </c>
      <c r="H16" s="305"/>
      <c r="I16" s="305"/>
      <c r="J16" s="305"/>
      <c r="K16" s="305"/>
      <c r="L16" s="306"/>
      <c r="M16" s="87" t="s">
        <v>54</v>
      </c>
      <c r="N16" s="122" t="s">
        <v>247</v>
      </c>
      <c r="O16" s="87" t="str">
        <f>'[9]Отчет'!$E$15</f>
        <v>0.38</v>
      </c>
      <c r="P16" s="356" t="str">
        <f>'[9]Отчет'!$F$15</f>
        <v>18,18 2023.10.06</v>
      </c>
      <c r="Q16" s="357"/>
      <c r="R16" s="357"/>
      <c r="S16" s="357"/>
      <c r="T16" s="357"/>
      <c r="U16" s="358"/>
      <c r="V16" s="356" t="str">
        <f>'[9]Отчет'!$G$15</f>
        <v>19,34 2023.10.06</v>
      </c>
      <c r="W16" s="357"/>
      <c r="X16" s="357"/>
      <c r="Y16" s="357"/>
      <c r="Z16" s="357"/>
      <c r="AA16" s="358"/>
      <c r="AB16" s="83" t="str">
        <f>AB13</f>
        <v>В</v>
      </c>
      <c r="AC16" s="86">
        <f>'[9]Отчет'!$I$15</f>
        <v>1.27</v>
      </c>
      <c r="AD16" s="88"/>
      <c r="AE16" s="90"/>
      <c r="AF16" s="316" t="str">
        <f>N16</f>
        <v>КЛ, Л-9    от ТП -2533</v>
      </c>
      <c r="AG16" s="317"/>
      <c r="AH16" s="317"/>
      <c r="AI16" s="317"/>
      <c r="AJ16" s="317"/>
      <c r="AK16" s="317"/>
      <c r="AL16" s="318"/>
      <c r="AM16" s="313" t="s">
        <v>122</v>
      </c>
      <c r="AN16" s="314"/>
      <c r="AO16" s="314"/>
      <c r="AP16" s="314"/>
      <c r="AQ16" s="314"/>
      <c r="AR16" s="314"/>
      <c r="AS16" s="315"/>
      <c r="AT16" s="126" t="s">
        <v>228</v>
      </c>
      <c r="AU16" s="317" t="s">
        <v>245</v>
      </c>
      <c r="AV16" s="317"/>
      <c r="AW16" s="317"/>
      <c r="AX16" s="317"/>
      <c r="AY16" s="317"/>
      <c r="AZ16" s="318"/>
      <c r="BA16" s="319">
        <f t="shared" si="0"/>
        <v>0</v>
      </c>
      <c r="BB16" s="320"/>
      <c r="BC16" s="320"/>
      <c r="BD16" s="320"/>
      <c r="BE16" s="320"/>
      <c r="BF16" s="321"/>
      <c r="BG16" s="322"/>
      <c r="BH16" s="323"/>
      <c r="BI16" s="323"/>
      <c r="BJ16" s="323"/>
      <c r="BK16" s="323"/>
      <c r="BL16" s="324"/>
      <c r="BM16" s="322"/>
      <c r="BN16" s="323"/>
      <c r="BO16" s="323"/>
      <c r="BP16" s="323"/>
      <c r="BQ16" s="323"/>
      <c r="BR16" s="324"/>
      <c r="BS16" s="319"/>
      <c r="BT16" s="320"/>
      <c r="BU16" s="320"/>
      <c r="BV16" s="320"/>
      <c r="BW16" s="321"/>
      <c r="BX16" s="84"/>
      <c r="BY16" s="84"/>
      <c r="BZ16" s="89"/>
      <c r="CA16" s="83"/>
      <c r="CB16" s="325"/>
      <c r="CC16" s="326"/>
      <c r="CD16" s="326"/>
      <c r="CE16" s="326"/>
      <c r="CF16" s="326"/>
      <c r="CG16" s="327"/>
      <c r="CH16" s="95"/>
      <c r="CI16" s="118">
        <v>10.957</v>
      </c>
      <c r="CJ16" s="325"/>
      <c r="CK16" s="326"/>
      <c r="CL16" s="326"/>
      <c r="CM16" s="326"/>
      <c r="CN16" s="326"/>
      <c r="CO16" s="327"/>
      <c r="CP16" s="313" t="str">
        <f>'[9]Отчет'!$Y$15</f>
        <v>3.4.8</v>
      </c>
      <c r="CQ16" s="314"/>
      <c r="CR16" s="314"/>
      <c r="CS16" s="314"/>
      <c r="CT16" s="314"/>
      <c r="CU16" s="315"/>
      <c r="CV16" s="319" t="str">
        <f>'[9]Отчет'!$Z$15</f>
        <v>4.4</v>
      </c>
      <c r="CW16" s="320"/>
      <c r="CX16" s="320"/>
      <c r="CY16" s="320"/>
      <c r="CZ16" s="321"/>
      <c r="DA16" s="319"/>
      <c r="DB16" s="320"/>
      <c r="DC16" s="320"/>
      <c r="DD16" s="320"/>
      <c r="DE16" s="321"/>
      <c r="DF16" s="84"/>
      <c r="DG16" s="104">
        <f>CI15+CI16</f>
        <v>205.033</v>
      </c>
      <c r="DH16" s="92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</row>
    <row r="17" spans="1:210" s="94" customFormat="1" ht="65.25" customHeight="1" hidden="1" outlineLevel="1">
      <c r="A17" s="301"/>
      <c r="B17" s="302"/>
      <c r="C17" s="302"/>
      <c r="D17" s="302"/>
      <c r="E17" s="302"/>
      <c r="F17" s="303"/>
      <c r="G17" s="304"/>
      <c r="H17" s="305"/>
      <c r="I17" s="305"/>
      <c r="J17" s="305"/>
      <c r="K17" s="305"/>
      <c r="L17" s="306"/>
      <c r="M17" s="87"/>
      <c r="N17" s="124"/>
      <c r="O17" s="87"/>
      <c r="P17" s="356"/>
      <c r="Q17" s="357"/>
      <c r="R17" s="357"/>
      <c r="S17" s="357"/>
      <c r="T17" s="357"/>
      <c r="U17" s="358"/>
      <c r="V17" s="356"/>
      <c r="W17" s="357"/>
      <c r="X17" s="357"/>
      <c r="Y17" s="357"/>
      <c r="Z17" s="357"/>
      <c r="AA17" s="358"/>
      <c r="AB17" s="83"/>
      <c r="AC17" s="86"/>
      <c r="AD17" s="88"/>
      <c r="AE17" s="88"/>
      <c r="AF17" s="310"/>
      <c r="AG17" s="311"/>
      <c r="AH17" s="311"/>
      <c r="AI17" s="311"/>
      <c r="AJ17" s="311"/>
      <c r="AK17" s="311"/>
      <c r="AL17" s="312"/>
      <c r="AM17" s="313" t="s">
        <v>122</v>
      </c>
      <c r="AN17" s="314"/>
      <c r="AO17" s="314"/>
      <c r="AP17" s="314"/>
      <c r="AQ17" s="314"/>
      <c r="AR17" s="314"/>
      <c r="AS17" s="315"/>
      <c r="AT17" s="310"/>
      <c r="AU17" s="311"/>
      <c r="AV17" s="311"/>
      <c r="AW17" s="311"/>
      <c r="AX17" s="311"/>
      <c r="AY17" s="311"/>
      <c r="AZ17" s="312"/>
      <c r="BA17" s="319">
        <f t="shared" si="0"/>
        <v>0</v>
      </c>
      <c r="BB17" s="320"/>
      <c r="BC17" s="320"/>
      <c r="BD17" s="320"/>
      <c r="BE17" s="320"/>
      <c r="BF17" s="321"/>
      <c r="BG17" s="322"/>
      <c r="BH17" s="323"/>
      <c r="BI17" s="323"/>
      <c r="BJ17" s="323"/>
      <c r="BK17" s="323"/>
      <c r="BL17" s="324"/>
      <c r="BM17" s="322"/>
      <c r="BN17" s="323"/>
      <c r="BO17" s="323"/>
      <c r="BP17" s="323"/>
      <c r="BQ17" s="323"/>
      <c r="BR17" s="324"/>
      <c r="BS17" s="319"/>
      <c r="BT17" s="320"/>
      <c r="BU17" s="320"/>
      <c r="BV17" s="320"/>
      <c r="BW17" s="321"/>
      <c r="BX17" s="84"/>
      <c r="BY17" s="84"/>
      <c r="BZ17" s="89"/>
      <c r="CA17" s="83"/>
      <c r="CB17" s="331"/>
      <c r="CC17" s="332"/>
      <c r="CD17" s="332"/>
      <c r="CE17" s="332"/>
      <c r="CF17" s="332"/>
      <c r="CG17" s="333"/>
      <c r="CH17" s="95"/>
      <c r="CI17" s="118"/>
      <c r="CJ17" s="331"/>
      <c r="CK17" s="332"/>
      <c r="CL17" s="332"/>
      <c r="CM17" s="332"/>
      <c r="CN17" s="332"/>
      <c r="CO17" s="333"/>
      <c r="CP17" s="328"/>
      <c r="CQ17" s="329"/>
      <c r="CR17" s="329"/>
      <c r="CS17" s="329"/>
      <c r="CT17" s="329"/>
      <c r="CU17" s="330"/>
      <c r="CV17" s="319"/>
      <c r="CW17" s="320"/>
      <c r="CX17" s="320"/>
      <c r="CY17" s="320"/>
      <c r="CZ17" s="321"/>
      <c r="DA17" s="319"/>
      <c r="DB17" s="320"/>
      <c r="DC17" s="320"/>
      <c r="DD17" s="320"/>
      <c r="DE17" s="321"/>
      <c r="DF17" s="84"/>
      <c r="DG17" s="85"/>
      <c r="DH17" s="92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</row>
    <row r="18" spans="1:210" ht="30" customHeight="1" hidden="1" outlineLevel="1">
      <c r="A18" s="301"/>
      <c r="B18" s="302"/>
      <c r="C18" s="302"/>
      <c r="D18" s="302"/>
      <c r="E18" s="302"/>
      <c r="F18" s="303"/>
      <c r="G18" s="159"/>
      <c r="H18" s="160"/>
      <c r="I18" s="160"/>
      <c r="J18" s="160"/>
      <c r="K18" s="160"/>
      <c r="L18" s="161"/>
      <c r="M18" s="109"/>
      <c r="N18" s="102"/>
      <c r="O18" s="102"/>
      <c r="P18" s="288"/>
      <c r="Q18" s="181"/>
      <c r="R18" s="181"/>
      <c r="S18" s="181"/>
      <c r="T18" s="181"/>
      <c r="U18" s="182"/>
      <c r="V18" s="183"/>
      <c r="W18" s="184"/>
      <c r="X18" s="184"/>
      <c r="Y18" s="184"/>
      <c r="Z18" s="184"/>
      <c r="AA18" s="185"/>
      <c r="AB18" s="83"/>
      <c r="AC18" s="102"/>
      <c r="AD18" s="3"/>
      <c r="AE18" s="3"/>
      <c r="AF18" s="359"/>
      <c r="AG18" s="360"/>
      <c r="AH18" s="360"/>
      <c r="AI18" s="360"/>
      <c r="AJ18" s="360"/>
      <c r="AK18" s="360"/>
      <c r="AL18" s="361"/>
      <c r="AM18" s="313" t="s">
        <v>122</v>
      </c>
      <c r="AN18" s="314"/>
      <c r="AO18" s="314"/>
      <c r="AP18" s="314"/>
      <c r="AQ18" s="314"/>
      <c r="AR18" s="314"/>
      <c r="AS18" s="315"/>
      <c r="AT18" s="362"/>
      <c r="AU18" s="363"/>
      <c r="AV18" s="363"/>
      <c r="AW18" s="363"/>
      <c r="AX18" s="363"/>
      <c r="AY18" s="363"/>
      <c r="AZ18" s="364"/>
      <c r="BA18" s="207"/>
      <c r="BB18" s="208"/>
      <c r="BC18" s="208"/>
      <c r="BD18" s="208"/>
      <c r="BE18" s="208"/>
      <c r="BF18" s="209"/>
      <c r="BG18" s="192"/>
      <c r="BH18" s="193"/>
      <c r="BI18" s="193"/>
      <c r="BJ18" s="193"/>
      <c r="BK18" s="193"/>
      <c r="BL18" s="194"/>
      <c r="BM18" s="192"/>
      <c r="BN18" s="193"/>
      <c r="BO18" s="193"/>
      <c r="BP18" s="193"/>
      <c r="BQ18" s="193"/>
      <c r="BR18" s="194"/>
      <c r="BS18" s="198"/>
      <c r="BT18" s="199"/>
      <c r="BU18" s="199"/>
      <c r="BV18" s="199"/>
      <c r="BW18" s="200"/>
      <c r="BX18" s="22"/>
      <c r="BY18" s="22"/>
      <c r="BZ18" s="17"/>
      <c r="CA18" s="1"/>
      <c r="CB18" s="207"/>
      <c r="CC18" s="208"/>
      <c r="CD18" s="208"/>
      <c r="CE18" s="208"/>
      <c r="CF18" s="208"/>
      <c r="CG18" s="209"/>
      <c r="CH18" s="2"/>
      <c r="CI18" s="118"/>
      <c r="CJ18" s="207"/>
      <c r="CK18" s="208"/>
      <c r="CL18" s="208"/>
      <c r="CM18" s="208"/>
      <c r="CN18" s="208"/>
      <c r="CO18" s="209"/>
      <c r="CP18" s="177"/>
      <c r="CQ18" s="178"/>
      <c r="CR18" s="178"/>
      <c r="CS18" s="178"/>
      <c r="CT18" s="178"/>
      <c r="CU18" s="179"/>
      <c r="CV18" s="198"/>
      <c r="CW18" s="199"/>
      <c r="CX18" s="199"/>
      <c r="CY18" s="199"/>
      <c r="CZ18" s="200"/>
      <c r="DA18" s="177"/>
      <c r="DB18" s="178"/>
      <c r="DC18" s="178"/>
      <c r="DD18" s="178"/>
      <c r="DE18" s="179"/>
      <c r="DF18" s="22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</row>
    <row r="19" spans="1:210" ht="27.75" customHeight="1" hidden="1" outlineLevel="1">
      <c r="A19" s="301"/>
      <c r="B19" s="302"/>
      <c r="C19" s="302"/>
      <c r="D19" s="302"/>
      <c r="E19" s="302"/>
      <c r="F19" s="303"/>
      <c r="G19" s="159"/>
      <c r="H19" s="160"/>
      <c r="I19" s="160"/>
      <c r="J19" s="160"/>
      <c r="K19" s="160"/>
      <c r="L19" s="161"/>
      <c r="M19" s="109"/>
      <c r="N19" s="79"/>
      <c r="O19" s="102"/>
      <c r="P19" s="288"/>
      <c r="Q19" s="181"/>
      <c r="R19" s="181"/>
      <c r="S19" s="181"/>
      <c r="T19" s="181"/>
      <c r="U19" s="182"/>
      <c r="V19" s="183"/>
      <c r="W19" s="184"/>
      <c r="X19" s="184"/>
      <c r="Y19" s="184"/>
      <c r="Z19" s="184"/>
      <c r="AA19" s="185"/>
      <c r="AB19" s="83"/>
      <c r="AC19" s="102"/>
      <c r="AD19" s="3"/>
      <c r="AE19" s="3"/>
      <c r="AF19" s="359"/>
      <c r="AG19" s="360"/>
      <c r="AH19" s="360"/>
      <c r="AI19" s="360"/>
      <c r="AJ19" s="360"/>
      <c r="AK19" s="360"/>
      <c r="AL19" s="361"/>
      <c r="AM19" s="313" t="s">
        <v>122</v>
      </c>
      <c r="AN19" s="314"/>
      <c r="AO19" s="314"/>
      <c r="AP19" s="314"/>
      <c r="AQ19" s="314"/>
      <c r="AR19" s="314"/>
      <c r="AS19" s="315"/>
      <c r="AT19" s="359"/>
      <c r="AU19" s="360"/>
      <c r="AV19" s="360"/>
      <c r="AW19" s="360"/>
      <c r="AX19" s="360"/>
      <c r="AY19" s="360"/>
      <c r="AZ19" s="361"/>
      <c r="BA19" s="198">
        <f>BG19+BM19+BS19</f>
        <v>0</v>
      </c>
      <c r="BB19" s="208"/>
      <c r="BC19" s="208"/>
      <c r="BD19" s="208"/>
      <c r="BE19" s="208"/>
      <c r="BF19" s="209"/>
      <c r="BG19" s="198"/>
      <c r="BH19" s="199"/>
      <c r="BI19" s="199"/>
      <c r="BJ19" s="199"/>
      <c r="BK19" s="199"/>
      <c r="BL19" s="200"/>
      <c r="BM19" s="198"/>
      <c r="BN19" s="199"/>
      <c r="BO19" s="199"/>
      <c r="BP19" s="199"/>
      <c r="BQ19" s="199"/>
      <c r="BR19" s="200"/>
      <c r="BS19" s="192"/>
      <c r="BT19" s="193"/>
      <c r="BU19" s="193"/>
      <c r="BV19" s="193"/>
      <c r="BW19" s="194"/>
      <c r="BX19" s="1"/>
      <c r="BY19" s="1"/>
      <c r="BZ19" s="17"/>
      <c r="CA19" s="1"/>
      <c r="CB19" s="207"/>
      <c r="CC19" s="208"/>
      <c r="CD19" s="208"/>
      <c r="CE19" s="208"/>
      <c r="CF19" s="208"/>
      <c r="CG19" s="209"/>
      <c r="CH19" s="2"/>
      <c r="CI19" s="118"/>
      <c r="CJ19" s="207"/>
      <c r="CK19" s="208"/>
      <c r="CL19" s="208"/>
      <c r="CM19" s="208"/>
      <c r="CN19" s="208"/>
      <c r="CO19" s="209"/>
      <c r="CP19" s="177"/>
      <c r="CQ19" s="178"/>
      <c r="CR19" s="178"/>
      <c r="CS19" s="178"/>
      <c r="CT19" s="178"/>
      <c r="CU19" s="179"/>
      <c r="CV19" s="198"/>
      <c r="CW19" s="199"/>
      <c r="CX19" s="199"/>
      <c r="CY19" s="199"/>
      <c r="CZ19" s="200"/>
      <c r="DA19" s="198"/>
      <c r="DB19" s="199"/>
      <c r="DC19" s="199"/>
      <c r="DD19" s="199"/>
      <c r="DE19" s="200"/>
      <c r="DF19" s="22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</row>
    <row r="20" spans="1:210" ht="30.75" customHeight="1" hidden="1" outlineLevel="1">
      <c r="A20" s="301"/>
      <c r="B20" s="302"/>
      <c r="C20" s="302"/>
      <c r="D20" s="302"/>
      <c r="E20" s="302"/>
      <c r="F20" s="303"/>
      <c r="G20" s="159"/>
      <c r="H20" s="160"/>
      <c r="I20" s="160"/>
      <c r="J20" s="160"/>
      <c r="K20" s="160"/>
      <c r="L20" s="161"/>
      <c r="M20" s="109"/>
      <c r="N20" s="79"/>
      <c r="O20" s="102"/>
      <c r="P20" s="288"/>
      <c r="Q20" s="181"/>
      <c r="R20" s="181"/>
      <c r="S20" s="181"/>
      <c r="T20" s="181"/>
      <c r="U20" s="182"/>
      <c r="V20" s="183"/>
      <c r="W20" s="184"/>
      <c r="X20" s="184"/>
      <c r="Y20" s="184"/>
      <c r="Z20" s="184"/>
      <c r="AA20" s="185"/>
      <c r="AB20" s="83"/>
      <c r="AC20" s="102"/>
      <c r="AD20" s="3"/>
      <c r="AE20" s="3"/>
      <c r="AF20" s="359"/>
      <c r="AG20" s="360"/>
      <c r="AH20" s="360"/>
      <c r="AI20" s="360"/>
      <c r="AJ20" s="360"/>
      <c r="AK20" s="360"/>
      <c r="AL20" s="361"/>
      <c r="AM20" s="313" t="s">
        <v>122</v>
      </c>
      <c r="AN20" s="314"/>
      <c r="AO20" s="314"/>
      <c r="AP20" s="314"/>
      <c r="AQ20" s="314"/>
      <c r="AR20" s="314"/>
      <c r="AS20" s="315"/>
      <c r="AT20" s="359"/>
      <c r="AU20" s="360"/>
      <c r="AV20" s="360"/>
      <c r="AW20" s="360"/>
      <c r="AX20" s="360"/>
      <c r="AY20" s="360"/>
      <c r="AZ20" s="361"/>
      <c r="BA20" s="198"/>
      <c r="BB20" s="208"/>
      <c r="BC20" s="208"/>
      <c r="BD20" s="208"/>
      <c r="BE20" s="208"/>
      <c r="BF20" s="209"/>
      <c r="BG20" s="198"/>
      <c r="BH20" s="199"/>
      <c r="BI20" s="199"/>
      <c r="BJ20" s="199"/>
      <c r="BK20" s="199"/>
      <c r="BL20" s="200"/>
      <c r="BM20" s="198"/>
      <c r="BN20" s="199"/>
      <c r="BO20" s="199"/>
      <c r="BP20" s="199"/>
      <c r="BQ20" s="199"/>
      <c r="BR20" s="200"/>
      <c r="BS20" s="192"/>
      <c r="BT20" s="193"/>
      <c r="BU20" s="193"/>
      <c r="BV20" s="193"/>
      <c r="BW20" s="194"/>
      <c r="BX20" s="1"/>
      <c r="BY20" s="1"/>
      <c r="BZ20" s="17"/>
      <c r="CA20" s="1"/>
      <c r="CB20" s="207"/>
      <c r="CC20" s="208"/>
      <c r="CD20" s="208"/>
      <c r="CE20" s="208"/>
      <c r="CF20" s="208"/>
      <c r="CG20" s="209"/>
      <c r="CH20" s="2"/>
      <c r="CI20" s="118"/>
      <c r="CJ20" s="207"/>
      <c r="CK20" s="208"/>
      <c r="CL20" s="208"/>
      <c r="CM20" s="208"/>
      <c r="CN20" s="208"/>
      <c r="CO20" s="209"/>
      <c r="CP20" s="177"/>
      <c r="CQ20" s="178"/>
      <c r="CR20" s="178"/>
      <c r="CS20" s="178"/>
      <c r="CT20" s="178"/>
      <c r="CU20" s="179"/>
      <c r="CV20" s="198"/>
      <c r="CW20" s="199"/>
      <c r="CX20" s="199"/>
      <c r="CY20" s="199"/>
      <c r="CZ20" s="200"/>
      <c r="DA20" s="198"/>
      <c r="DB20" s="199"/>
      <c r="DC20" s="199"/>
      <c r="DD20" s="199"/>
      <c r="DE20" s="200"/>
      <c r="DF20" s="22"/>
      <c r="DG20" s="69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</row>
    <row r="21" spans="1:210" ht="30" customHeight="1" hidden="1" outlineLevel="1">
      <c r="A21" s="301"/>
      <c r="B21" s="302"/>
      <c r="C21" s="302"/>
      <c r="D21" s="302"/>
      <c r="E21" s="302"/>
      <c r="F21" s="303"/>
      <c r="G21" s="159"/>
      <c r="H21" s="160"/>
      <c r="I21" s="160"/>
      <c r="J21" s="160"/>
      <c r="K21" s="160"/>
      <c r="L21" s="161"/>
      <c r="M21" s="109"/>
      <c r="N21" s="79"/>
      <c r="O21" s="102"/>
      <c r="P21" s="288"/>
      <c r="Q21" s="181"/>
      <c r="R21" s="181"/>
      <c r="S21" s="181"/>
      <c r="T21" s="181"/>
      <c r="U21" s="182"/>
      <c r="V21" s="183"/>
      <c r="W21" s="184"/>
      <c r="X21" s="184"/>
      <c r="Y21" s="184"/>
      <c r="Z21" s="184"/>
      <c r="AA21" s="185"/>
      <c r="AB21" s="83"/>
      <c r="AC21" s="102"/>
      <c r="AD21" s="3"/>
      <c r="AE21" s="3"/>
      <c r="AF21" s="359"/>
      <c r="AG21" s="360"/>
      <c r="AH21" s="360"/>
      <c r="AI21" s="360"/>
      <c r="AJ21" s="360"/>
      <c r="AK21" s="360"/>
      <c r="AL21" s="361"/>
      <c r="AM21" s="313" t="s">
        <v>122</v>
      </c>
      <c r="AN21" s="314"/>
      <c r="AO21" s="314"/>
      <c r="AP21" s="314"/>
      <c r="AQ21" s="314"/>
      <c r="AR21" s="314"/>
      <c r="AS21" s="315"/>
      <c r="AT21" s="359"/>
      <c r="AU21" s="360"/>
      <c r="AV21" s="360"/>
      <c r="AW21" s="360"/>
      <c r="AX21" s="360"/>
      <c r="AY21" s="360"/>
      <c r="AZ21" s="361"/>
      <c r="BA21" s="198">
        <f aca="true" t="shared" si="1" ref="BA21:BA43">BG21+BM21+BS21</f>
        <v>0</v>
      </c>
      <c r="BB21" s="208"/>
      <c r="BC21" s="208"/>
      <c r="BD21" s="208"/>
      <c r="BE21" s="208"/>
      <c r="BF21" s="209"/>
      <c r="BG21" s="198"/>
      <c r="BH21" s="199"/>
      <c r="BI21" s="199"/>
      <c r="BJ21" s="199"/>
      <c r="BK21" s="199"/>
      <c r="BL21" s="200"/>
      <c r="BM21" s="198"/>
      <c r="BN21" s="199"/>
      <c r="BO21" s="199"/>
      <c r="BP21" s="199"/>
      <c r="BQ21" s="199"/>
      <c r="BR21" s="200"/>
      <c r="BS21" s="192"/>
      <c r="BT21" s="193"/>
      <c r="BU21" s="193"/>
      <c r="BV21" s="193"/>
      <c r="BW21" s="194"/>
      <c r="BX21" s="1"/>
      <c r="BY21" s="1"/>
      <c r="BZ21" s="12"/>
      <c r="CA21" s="1"/>
      <c r="CB21" s="207"/>
      <c r="CC21" s="208"/>
      <c r="CD21" s="208"/>
      <c r="CE21" s="208"/>
      <c r="CF21" s="208"/>
      <c r="CG21" s="209"/>
      <c r="CH21" s="2"/>
      <c r="CI21" s="118"/>
      <c r="CJ21" s="207"/>
      <c r="CK21" s="208"/>
      <c r="CL21" s="208"/>
      <c r="CM21" s="208"/>
      <c r="CN21" s="208"/>
      <c r="CO21" s="209"/>
      <c r="CP21" s="177"/>
      <c r="CQ21" s="178"/>
      <c r="CR21" s="178"/>
      <c r="CS21" s="178"/>
      <c r="CT21" s="178"/>
      <c r="CU21" s="179"/>
      <c r="CV21" s="198"/>
      <c r="CW21" s="199"/>
      <c r="CX21" s="199"/>
      <c r="CY21" s="199"/>
      <c r="CZ21" s="200"/>
      <c r="DA21" s="198"/>
      <c r="DB21" s="199"/>
      <c r="DC21" s="199"/>
      <c r="DD21" s="199"/>
      <c r="DE21" s="200"/>
      <c r="DF21" s="1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</row>
    <row r="22" spans="1:210" ht="29.25" customHeight="1" hidden="1" outlineLevel="1">
      <c r="A22" s="301"/>
      <c r="B22" s="302"/>
      <c r="C22" s="302"/>
      <c r="D22" s="302"/>
      <c r="E22" s="302"/>
      <c r="F22" s="303"/>
      <c r="G22" s="159"/>
      <c r="H22" s="160"/>
      <c r="I22" s="160"/>
      <c r="J22" s="160"/>
      <c r="K22" s="160"/>
      <c r="L22" s="161"/>
      <c r="M22" s="109"/>
      <c r="N22" s="79"/>
      <c r="O22" s="102"/>
      <c r="P22" s="288"/>
      <c r="Q22" s="181"/>
      <c r="R22" s="181"/>
      <c r="S22" s="181"/>
      <c r="T22" s="181"/>
      <c r="U22" s="182"/>
      <c r="V22" s="183"/>
      <c r="W22" s="184"/>
      <c r="X22" s="184"/>
      <c r="Y22" s="184"/>
      <c r="Z22" s="184"/>
      <c r="AA22" s="185"/>
      <c r="AB22" s="83"/>
      <c r="AC22" s="102"/>
      <c r="AD22" s="3"/>
      <c r="AE22" s="3"/>
      <c r="AF22" s="359"/>
      <c r="AG22" s="360"/>
      <c r="AH22" s="360"/>
      <c r="AI22" s="360"/>
      <c r="AJ22" s="360"/>
      <c r="AK22" s="360"/>
      <c r="AL22" s="361"/>
      <c r="AM22" s="313" t="s">
        <v>122</v>
      </c>
      <c r="AN22" s="314"/>
      <c r="AO22" s="314"/>
      <c r="AP22" s="314"/>
      <c r="AQ22" s="314"/>
      <c r="AR22" s="314"/>
      <c r="AS22" s="315"/>
      <c r="AT22" s="359"/>
      <c r="AU22" s="360"/>
      <c r="AV22" s="360"/>
      <c r="AW22" s="360"/>
      <c r="AX22" s="360"/>
      <c r="AY22" s="360"/>
      <c r="AZ22" s="361"/>
      <c r="BA22" s="198">
        <f t="shared" si="1"/>
        <v>0</v>
      </c>
      <c r="BB22" s="208"/>
      <c r="BC22" s="208"/>
      <c r="BD22" s="208"/>
      <c r="BE22" s="208"/>
      <c r="BF22" s="209"/>
      <c r="BG22" s="198"/>
      <c r="BH22" s="199"/>
      <c r="BI22" s="199"/>
      <c r="BJ22" s="199"/>
      <c r="BK22" s="199"/>
      <c r="BL22" s="200"/>
      <c r="BM22" s="198"/>
      <c r="BN22" s="199"/>
      <c r="BO22" s="199"/>
      <c r="BP22" s="199"/>
      <c r="BQ22" s="199"/>
      <c r="BR22" s="200"/>
      <c r="BS22" s="192"/>
      <c r="BT22" s="193"/>
      <c r="BU22" s="193"/>
      <c r="BV22" s="193"/>
      <c r="BW22" s="194"/>
      <c r="BX22" s="1"/>
      <c r="BY22" s="1"/>
      <c r="BZ22" s="12"/>
      <c r="CA22" s="1"/>
      <c r="CB22" s="207"/>
      <c r="CC22" s="208"/>
      <c r="CD22" s="208"/>
      <c r="CE22" s="208"/>
      <c r="CF22" s="208"/>
      <c r="CG22" s="209"/>
      <c r="CH22" s="2"/>
      <c r="CI22" s="118"/>
      <c r="CJ22" s="207"/>
      <c r="CK22" s="208"/>
      <c r="CL22" s="208"/>
      <c r="CM22" s="208"/>
      <c r="CN22" s="208"/>
      <c r="CO22" s="209"/>
      <c r="CP22" s="177"/>
      <c r="CQ22" s="178"/>
      <c r="CR22" s="178"/>
      <c r="CS22" s="178"/>
      <c r="CT22" s="178"/>
      <c r="CU22" s="179"/>
      <c r="CV22" s="198"/>
      <c r="CW22" s="199"/>
      <c r="CX22" s="199"/>
      <c r="CY22" s="199"/>
      <c r="CZ22" s="200"/>
      <c r="DA22" s="198"/>
      <c r="DB22" s="199"/>
      <c r="DC22" s="199"/>
      <c r="DD22" s="199"/>
      <c r="DE22" s="200"/>
      <c r="DF22" s="1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</row>
    <row r="23" spans="1:210" ht="36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09"/>
      <c r="N23" s="79"/>
      <c r="O23" s="102"/>
      <c r="P23" s="288"/>
      <c r="Q23" s="181"/>
      <c r="R23" s="181"/>
      <c r="S23" s="181"/>
      <c r="T23" s="181"/>
      <c r="U23" s="182"/>
      <c r="V23" s="216"/>
      <c r="W23" s="217"/>
      <c r="X23" s="217"/>
      <c r="Y23" s="217"/>
      <c r="Z23" s="217"/>
      <c r="AA23" s="218"/>
      <c r="AB23" s="4"/>
      <c r="AC23" s="102"/>
      <c r="AD23" s="3"/>
      <c r="AE23" s="3"/>
      <c r="AF23" s="359"/>
      <c r="AG23" s="360"/>
      <c r="AH23" s="360"/>
      <c r="AI23" s="360"/>
      <c r="AJ23" s="360"/>
      <c r="AK23" s="360"/>
      <c r="AL23" s="361"/>
      <c r="AM23" s="195" t="s">
        <v>122</v>
      </c>
      <c r="AN23" s="196"/>
      <c r="AO23" s="196"/>
      <c r="AP23" s="196"/>
      <c r="AQ23" s="196"/>
      <c r="AR23" s="196"/>
      <c r="AS23" s="197"/>
      <c r="AT23" s="189" t="s">
        <v>122</v>
      </c>
      <c r="AU23" s="190"/>
      <c r="AV23" s="190"/>
      <c r="AW23" s="190"/>
      <c r="AX23" s="190"/>
      <c r="AY23" s="190"/>
      <c r="AZ23" s="191"/>
      <c r="BA23" s="198">
        <f t="shared" si="1"/>
        <v>0</v>
      </c>
      <c r="BB23" s="208"/>
      <c r="BC23" s="208"/>
      <c r="BD23" s="208"/>
      <c r="BE23" s="208"/>
      <c r="BF23" s="209"/>
      <c r="BG23" s="198"/>
      <c r="BH23" s="199"/>
      <c r="BI23" s="199"/>
      <c r="BJ23" s="199"/>
      <c r="BK23" s="199"/>
      <c r="BL23" s="200"/>
      <c r="BM23" s="198"/>
      <c r="BN23" s="199"/>
      <c r="BO23" s="199"/>
      <c r="BP23" s="199"/>
      <c r="BQ23" s="199"/>
      <c r="BR23" s="200"/>
      <c r="BS23" s="192"/>
      <c r="BT23" s="193"/>
      <c r="BU23" s="193"/>
      <c r="BV23" s="193"/>
      <c r="BW23" s="194"/>
      <c r="BX23" s="1"/>
      <c r="BY23" s="1"/>
      <c r="BZ23" s="12"/>
      <c r="CA23" s="1"/>
      <c r="CB23" s="207"/>
      <c r="CC23" s="208"/>
      <c r="CD23" s="208"/>
      <c r="CE23" s="208"/>
      <c r="CF23" s="208"/>
      <c r="CG23" s="209"/>
      <c r="CH23" s="2"/>
      <c r="CI23" s="118"/>
      <c r="CJ23" s="207"/>
      <c r="CK23" s="208"/>
      <c r="CL23" s="208"/>
      <c r="CM23" s="208"/>
      <c r="CN23" s="208"/>
      <c r="CO23" s="209"/>
      <c r="CP23" s="177"/>
      <c r="CQ23" s="178"/>
      <c r="CR23" s="178"/>
      <c r="CS23" s="178"/>
      <c r="CT23" s="178"/>
      <c r="CU23" s="179"/>
      <c r="CV23" s="198"/>
      <c r="CW23" s="199"/>
      <c r="CX23" s="199"/>
      <c r="CY23" s="199"/>
      <c r="CZ23" s="200"/>
      <c r="DA23" s="198"/>
      <c r="DB23" s="199"/>
      <c r="DC23" s="199"/>
      <c r="DD23" s="199"/>
      <c r="DE23" s="200"/>
      <c r="DF23" s="1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</row>
    <row r="24" spans="1:210" ht="36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09"/>
      <c r="N24" s="79"/>
      <c r="O24" s="102"/>
      <c r="P24" s="288"/>
      <c r="Q24" s="181"/>
      <c r="R24" s="181"/>
      <c r="S24" s="181"/>
      <c r="T24" s="181"/>
      <c r="U24" s="182"/>
      <c r="V24" s="216"/>
      <c r="W24" s="217"/>
      <c r="X24" s="217"/>
      <c r="Y24" s="217"/>
      <c r="Z24" s="217"/>
      <c r="AA24" s="218"/>
      <c r="AB24" s="4"/>
      <c r="AC24" s="102"/>
      <c r="AD24" s="3"/>
      <c r="AE24" s="3"/>
      <c r="AF24" s="359"/>
      <c r="AG24" s="360"/>
      <c r="AH24" s="360"/>
      <c r="AI24" s="360"/>
      <c r="AJ24" s="360"/>
      <c r="AK24" s="360"/>
      <c r="AL24" s="361"/>
      <c r="AM24" s="195" t="s">
        <v>122</v>
      </c>
      <c r="AN24" s="196"/>
      <c r="AO24" s="196"/>
      <c r="AP24" s="196"/>
      <c r="AQ24" s="196"/>
      <c r="AR24" s="196"/>
      <c r="AS24" s="197"/>
      <c r="AT24" s="189" t="s">
        <v>122</v>
      </c>
      <c r="AU24" s="190"/>
      <c r="AV24" s="190"/>
      <c r="AW24" s="190"/>
      <c r="AX24" s="190"/>
      <c r="AY24" s="190"/>
      <c r="AZ24" s="191"/>
      <c r="BA24" s="198">
        <f t="shared" si="1"/>
        <v>0</v>
      </c>
      <c r="BB24" s="208"/>
      <c r="BC24" s="208"/>
      <c r="BD24" s="208"/>
      <c r="BE24" s="208"/>
      <c r="BF24" s="209"/>
      <c r="BG24" s="198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200"/>
      <c r="BS24" s="192"/>
      <c r="BT24" s="193"/>
      <c r="BU24" s="193"/>
      <c r="BV24" s="193"/>
      <c r="BW24" s="194"/>
      <c r="BX24" s="1"/>
      <c r="BY24" s="1"/>
      <c r="BZ24" s="12"/>
      <c r="CA24" s="1"/>
      <c r="CB24" s="207"/>
      <c r="CC24" s="208"/>
      <c r="CD24" s="208"/>
      <c r="CE24" s="208"/>
      <c r="CF24" s="208"/>
      <c r="CG24" s="209"/>
      <c r="CH24" s="2"/>
      <c r="CI24" s="118"/>
      <c r="CJ24" s="207"/>
      <c r="CK24" s="208"/>
      <c r="CL24" s="208"/>
      <c r="CM24" s="208"/>
      <c r="CN24" s="208"/>
      <c r="CO24" s="209"/>
      <c r="CP24" s="177"/>
      <c r="CQ24" s="178"/>
      <c r="CR24" s="178"/>
      <c r="CS24" s="178"/>
      <c r="CT24" s="178"/>
      <c r="CU24" s="179"/>
      <c r="CV24" s="198"/>
      <c r="CW24" s="199"/>
      <c r="CX24" s="199"/>
      <c r="CY24" s="199"/>
      <c r="CZ24" s="200"/>
      <c r="DA24" s="177"/>
      <c r="DB24" s="178"/>
      <c r="DC24" s="178"/>
      <c r="DD24" s="178"/>
      <c r="DE24" s="179"/>
      <c r="DF24" s="1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</row>
    <row r="25" spans="1:210" ht="36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110"/>
      <c r="N25" s="79"/>
      <c r="O25" s="79"/>
      <c r="P25" s="288"/>
      <c r="Q25" s="181"/>
      <c r="R25" s="181"/>
      <c r="S25" s="181"/>
      <c r="T25" s="181"/>
      <c r="U25" s="182"/>
      <c r="V25" s="216"/>
      <c r="W25" s="217"/>
      <c r="X25" s="217"/>
      <c r="Y25" s="217"/>
      <c r="Z25" s="217"/>
      <c r="AA25" s="218"/>
      <c r="AB25" s="4"/>
      <c r="AC25" s="79"/>
      <c r="AD25" s="3"/>
      <c r="AE25" s="3"/>
      <c r="AF25" s="368"/>
      <c r="AG25" s="369"/>
      <c r="AH25" s="369"/>
      <c r="AI25" s="369"/>
      <c r="AJ25" s="369"/>
      <c r="AK25" s="369"/>
      <c r="AL25" s="370"/>
      <c r="AM25" s="195" t="s">
        <v>122</v>
      </c>
      <c r="AN25" s="196"/>
      <c r="AO25" s="196"/>
      <c r="AP25" s="196"/>
      <c r="AQ25" s="196"/>
      <c r="AR25" s="196"/>
      <c r="AS25" s="197"/>
      <c r="AT25" s="189" t="s">
        <v>122</v>
      </c>
      <c r="AU25" s="190"/>
      <c r="AV25" s="190"/>
      <c r="AW25" s="190"/>
      <c r="AX25" s="190"/>
      <c r="AY25" s="190"/>
      <c r="AZ25" s="191"/>
      <c r="BA25" s="198">
        <f t="shared" si="1"/>
        <v>0</v>
      </c>
      <c r="BB25" s="208"/>
      <c r="BC25" s="208"/>
      <c r="BD25" s="208"/>
      <c r="BE25" s="208"/>
      <c r="BF25" s="209"/>
      <c r="BG25" s="198"/>
      <c r="BH25" s="199"/>
      <c r="BI25" s="199"/>
      <c r="BJ25" s="199"/>
      <c r="BK25" s="199"/>
      <c r="BL25" s="200"/>
      <c r="BM25" s="198"/>
      <c r="BN25" s="199"/>
      <c r="BO25" s="199"/>
      <c r="BP25" s="199"/>
      <c r="BQ25" s="199"/>
      <c r="BR25" s="200"/>
      <c r="BS25" s="192"/>
      <c r="BT25" s="193"/>
      <c r="BU25" s="193"/>
      <c r="BV25" s="193"/>
      <c r="BW25" s="194"/>
      <c r="BX25" s="1"/>
      <c r="BY25" s="1"/>
      <c r="BZ25" s="12"/>
      <c r="CA25" s="1"/>
      <c r="CB25" s="207"/>
      <c r="CC25" s="208"/>
      <c r="CD25" s="208"/>
      <c r="CE25" s="208"/>
      <c r="CF25" s="208"/>
      <c r="CG25" s="209"/>
      <c r="CH25" s="2"/>
      <c r="CI25" s="118"/>
      <c r="CJ25" s="207"/>
      <c r="CK25" s="208"/>
      <c r="CL25" s="208"/>
      <c r="CM25" s="208"/>
      <c r="CN25" s="208"/>
      <c r="CO25" s="209"/>
      <c r="CP25" s="177"/>
      <c r="CQ25" s="178"/>
      <c r="CR25" s="178"/>
      <c r="CS25" s="178"/>
      <c r="CT25" s="178"/>
      <c r="CU25" s="179"/>
      <c r="CV25" s="198"/>
      <c r="CW25" s="199"/>
      <c r="CX25" s="199"/>
      <c r="CY25" s="199"/>
      <c r="CZ25" s="200"/>
      <c r="DA25" s="177"/>
      <c r="DB25" s="178"/>
      <c r="DC25" s="178"/>
      <c r="DD25" s="178"/>
      <c r="DE25" s="179"/>
      <c r="DF25" s="1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</row>
    <row r="26" spans="1:210" ht="36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09"/>
      <c r="N26" s="79"/>
      <c r="O26" s="102"/>
      <c r="P26" s="288"/>
      <c r="Q26" s="181"/>
      <c r="R26" s="181"/>
      <c r="S26" s="181"/>
      <c r="T26" s="181"/>
      <c r="U26" s="182"/>
      <c r="V26" s="216"/>
      <c r="W26" s="217"/>
      <c r="X26" s="217"/>
      <c r="Y26" s="217"/>
      <c r="Z26" s="217"/>
      <c r="AA26" s="218"/>
      <c r="AB26" s="4"/>
      <c r="AC26" s="102"/>
      <c r="AD26" s="3"/>
      <c r="AE26" s="3"/>
      <c r="AF26" s="359"/>
      <c r="AG26" s="360"/>
      <c r="AH26" s="360"/>
      <c r="AI26" s="360"/>
      <c r="AJ26" s="360"/>
      <c r="AK26" s="360"/>
      <c r="AL26" s="361"/>
      <c r="AM26" s="195" t="s">
        <v>122</v>
      </c>
      <c r="AN26" s="196"/>
      <c r="AO26" s="196"/>
      <c r="AP26" s="196"/>
      <c r="AQ26" s="196"/>
      <c r="AR26" s="196"/>
      <c r="AS26" s="197"/>
      <c r="AT26" s="189" t="s">
        <v>122</v>
      </c>
      <c r="AU26" s="190"/>
      <c r="AV26" s="190"/>
      <c r="AW26" s="190"/>
      <c r="AX26" s="190"/>
      <c r="AY26" s="190"/>
      <c r="AZ26" s="191"/>
      <c r="BA26" s="198">
        <f t="shared" si="1"/>
        <v>0</v>
      </c>
      <c r="BB26" s="208"/>
      <c r="BC26" s="208"/>
      <c r="BD26" s="208"/>
      <c r="BE26" s="208"/>
      <c r="BF26" s="209"/>
      <c r="BG26" s="198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200"/>
      <c r="BS26" s="192"/>
      <c r="BT26" s="193"/>
      <c r="BU26" s="193"/>
      <c r="BV26" s="193"/>
      <c r="BW26" s="194"/>
      <c r="BX26" s="1"/>
      <c r="BY26" s="1"/>
      <c r="BZ26" s="12"/>
      <c r="CA26" s="1"/>
      <c r="CB26" s="207"/>
      <c r="CC26" s="208"/>
      <c r="CD26" s="208"/>
      <c r="CE26" s="208"/>
      <c r="CF26" s="208"/>
      <c r="CG26" s="209"/>
      <c r="CH26" s="2"/>
      <c r="CI26" s="118"/>
      <c r="CJ26" s="207"/>
      <c r="CK26" s="208"/>
      <c r="CL26" s="208"/>
      <c r="CM26" s="208"/>
      <c r="CN26" s="208"/>
      <c r="CO26" s="209"/>
      <c r="CP26" s="177"/>
      <c r="CQ26" s="178"/>
      <c r="CR26" s="178"/>
      <c r="CS26" s="178"/>
      <c r="CT26" s="178"/>
      <c r="CU26" s="179"/>
      <c r="CV26" s="198"/>
      <c r="CW26" s="199"/>
      <c r="CX26" s="199"/>
      <c r="CY26" s="199"/>
      <c r="CZ26" s="200"/>
      <c r="DA26" s="177"/>
      <c r="DB26" s="178"/>
      <c r="DC26" s="178"/>
      <c r="DD26" s="178"/>
      <c r="DE26" s="179"/>
      <c r="DF26" s="1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</row>
    <row r="27" spans="1:210" ht="36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09"/>
      <c r="N27" s="79"/>
      <c r="O27" s="102"/>
      <c r="P27" s="288"/>
      <c r="Q27" s="181"/>
      <c r="R27" s="181"/>
      <c r="S27" s="181"/>
      <c r="T27" s="181"/>
      <c r="U27" s="182"/>
      <c r="V27" s="216"/>
      <c r="W27" s="217"/>
      <c r="X27" s="217"/>
      <c r="Y27" s="217"/>
      <c r="Z27" s="217"/>
      <c r="AA27" s="218"/>
      <c r="AB27" s="4"/>
      <c r="AC27" s="102"/>
      <c r="AD27" s="3"/>
      <c r="AE27" s="3"/>
      <c r="AF27" s="359"/>
      <c r="AG27" s="360"/>
      <c r="AH27" s="360"/>
      <c r="AI27" s="360"/>
      <c r="AJ27" s="360"/>
      <c r="AK27" s="360"/>
      <c r="AL27" s="361"/>
      <c r="AM27" s="195" t="s">
        <v>122</v>
      </c>
      <c r="AN27" s="196"/>
      <c r="AO27" s="196"/>
      <c r="AP27" s="196"/>
      <c r="AQ27" s="196"/>
      <c r="AR27" s="196"/>
      <c r="AS27" s="197"/>
      <c r="AT27" s="189" t="s">
        <v>122</v>
      </c>
      <c r="AU27" s="190"/>
      <c r="AV27" s="190"/>
      <c r="AW27" s="190"/>
      <c r="AX27" s="190"/>
      <c r="AY27" s="190"/>
      <c r="AZ27" s="191"/>
      <c r="BA27" s="198">
        <f t="shared" si="1"/>
        <v>0</v>
      </c>
      <c r="BB27" s="208"/>
      <c r="BC27" s="208"/>
      <c r="BD27" s="208"/>
      <c r="BE27" s="208"/>
      <c r="BF27" s="209"/>
      <c r="BG27" s="198"/>
      <c r="BH27" s="199"/>
      <c r="BI27" s="199"/>
      <c r="BJ27" s="199"/>
      <c r="BK27" s="199"/>
      <c r="BL27" s="200"/>
      <c r="BM27" s="198"/>
      <c r="BN27" s="199"/>
      <c r="BO27" s="199"/>
      <c r="BP27" s="199"/>
      <c r="BQ27" s="199"/>
      <c r="BR27" s="200"/>
      <c r="BS27" s="192"/>
      <c r="BT27" s="193"/>
      <c r="BU27" s="193"/>
      <c r="BV27" s="193"/>
      <c r="BW27" s="194"/>
      <c r="BX27" s="1"/>
      <c r="BY27" s="1"/>
      <c r="BZ27" s="12"/>
      <c r="CA27" s="1"/>
      <c r="CB27" s="207"/>
      <c r="CC27" s="208"/>
      <c r="CD27" s="208"/>
      <c r="CE27" s="208"/>
      <c r="CF27" s="208"/>
      <c r="CG27" s="209"/>
      <c r="CH27" s="2"/>
      <c r="CI27" s="118"/>
      <c r="CJ27" s="207"/>
      <c r="CK27" s="208"/>
      <c r="CL27" s="208"/>
      <c r="CM27" s="208"/>
      <c r="CN27" s="208"/>
      <c r="CO27" s="209"/>
      <c r="CP27" s="177"/>
      <c r="CQ27" s="178"/>
      <c r="CR27" s="178"/>
      <c r="CS27" s="178"/>
      <c r="CT27" s="178"/>
      <c r="CU27" s="179"/>
      <c r="CV27" s="198"/>
      <c r="CW27" s="199"/>
      <c r="CX27" s="199"/>
      <c r="CY27" s="199"/>
      <c r="CZ27" s="200"/>
      <c r="DA27" s="177"/>
      <c r="DB27" s="178"/>
      <c r="DC27" s="178"/>
      <c r="DD27" s="178"/>
      <c r="DE27" s="179"/>
      <c r="DF27" s="1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</row>
    <row r="28" spans="1:210" ht="36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09"/>
      <c r="N28" s="79"/>
      <c r="O28" s="102"/>
      <c r="P28" s="288"/>
      <c r="Q28" s="181"/>
      <c r="R28" s="181"/>
      <c r="S28" s="181"/>
      <c r="T28" s="181"/>
      <c r="U28" s="182"/>
      <c r="V28" s="216"/>
      <c r="W28" s="217"/>
      <c r="X28" s="217"/>
      <c r="Y28" s="217"/>
      <c r="Z28" s="217"/>
      <c r="AA28" s="218"/>
      <c r="AB28" s="4"/>
      <c r="AC28" s="102"/>
      <c r="AD28" s="3"/>
      <c r="AE28" s="3"/>
      <c r="AF28" s="359"/>
      <c r="AG28" s="360"/>
      <c r="AH28" s="360"/>
      <c r="AI28" s="360"/>
      <c r="AJ28" s="360"/>
      <c r="AK28" s="360"/>
      <c r="AL28" s="361"/>
      <c r="AM28" s="195" t="s">
        <v>122</v>
      </c>
      <c r="AN28" s="196"/>
      <c r="AO28" s="196"/>
      <c r="AP28" s="196"/>
      <c r="AQ28" s="196"/>
      <c r="AR28" s="196"/>
      <c r="AS28" s="197"/>
      <c r="AT28" s="189" t="s">
        <v>122</v>
      </c>
      <c r="AU28" s="190"/>
      <c r="AV28" s="190"/>
      <c r="AW28" s="190"/>
      <c r="AX28" s="190"/>
      <c r="AY28" s="190"/>
      <c r="AZ28" s="191"/>
      <c r="BA28" s="198">
        <f t="shared" si="1"/>
        <v>0</v>
      </c>
      <c r="BB28" s="208"/>
      <c r="BC28" s="208"/>
      <c r="BD28" s="208"/>
      <c r="BE28" s="208"/>
      <c r="BF28" s="209"/>
      <c r="BG28" s="198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200"/>
      <c r="BS28" s="192"/>
      <c r="BT28" s="193"/>
      <c r="BU28" s="193"/>
      <c r="BV28" s="193"/>
      <c r="BW28" s="194"/>
      <c r="BX28" s="1"/>
      <c r="BY28" s="1"/>
      <c r="BZ28" s="12"/>
      <c r="CA28" s="1"/>
      <c r="CB28" s="207"/>
      <c r="CC28" s="208"/>
      <c r="CD28" s="208"/>
      <c r="CE28" s="208"/>
      <c r="CF28" s="208"/>
      <c r="CG28" s="209"/>
      <c r="CH28" s="2"/>
      <c r="CI28" s="118"/>
      <c r="CJ28" s="207"/>
      <c r="CK28" s="208"/>
      <c r="CL28" s="208"/>
      <c r="CM28" s="208"/>
      <c r="CN28" s="208"/>
      <c r="CO28" s="209"/>
      <c r="CP28" s="177"/>
      <c r="CQ28" s="178"/>
      <c r="CR28" s="178"/>
      <c r="CS28" s="178"/>
      <c r="CT28" s="178"/>
      <c r="CU28" s="179"/>
      <c r="CV28" s="177"/>
      <c r="CW28" s="178"/>
      <c r="CX28" s="178"/>
      <c r="CY28" s="178"/>
      <c r="CZ28" s="179"/>
      <c r="DA28" s="177"/>
      <c r="DB28" s="178"/>
      <c r="DC28" s="178"/>
      <c r="DD28" s="178"/>
      <c r="DE28" s="179"/>
      <c r="DF28" s="1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</row>
    <row r="29" spans="1:210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108"/>
      <c r="N29" s="63"/>
      <c r="O29" s="63"/>
      <c r="P29" s="213"/>
      <c r="Q29" s="214"/>
      <c r="R29" s="214"/>
      <c r="S29" s="214"/>
      <c r="T29" s="214"/>
      <c r="U29" s="215"/>
      <c r="V29" s="216"/>
      <c r="W29" s="217"/>
      <c r="X29" s="217"/>
      <c r="Y29" s="217"/>
      <c r="Z29" s="217"/>
      <c r="AA29" s="218"/>
      <c r="AB29" s="5"/>
      <c r="AC29" s="33"/>
      <c r="AD29" s="3"/>
      <c r="AE29" s="3"/>
      <c r="AF29" s="359"/>
      <c r="AG29" s="360"/>
      <c r="AH29" s="360"/>
      <c r="AI29" s="360"/>
      <c r="AJ29" s="360"/>
      <c r="AK29" s="360"/>
      <c r="AL29" s="361"/>
      <c r="AM29" s="189"/>
      <c r="AN29" s="190"/>
      <c r="AO29" s="190"/>
      <c r="AP29" s="190"/>
      <c r="AQ29" s="190"/>
      <c r="AR29" s="190"/>
      <c r="AS29" s="191"/>
      <c r="AT29" s="189"/>
      <c r="AU29" s="190"/>
      <c r="AV29" s="190"/>
      <c r="AW29" s="190"/>
      <c r="AX29" s="190"/>
      <c r="AY29" s="190"/>
      <c r="AZ29" s="191"/>
      <c r="BA29" s="207">
        <f t="shared" si="1"/>
        <v>0</v>
      </c>
      <c r="BB29" s="208"/>
      <c r="BC29" s="208"/>
      <c r="BD29" s="208"/>
      <c r="BE29" s="208"/>
      <c r="BF29" s="209"/>
      <c r="BG29" s="198"/>
      <c r="BH29" s="199"/>
      <c r="BI29" s="199"/>
      <c r="BJ29" s="199"/>
      <c r="BK29" s="199"/>
      <c r="BL29" s="200"/>
      <c r="BM29" s="198"/>
      <c r="BN29" s="199"/>
      <c r="BO29" s="199"/>
      <c r="BP29" s="199"/>
      <c r="BQ29" s="199"/>
      <c r="BR29" s="200"/>
      <c r="BS29" s="192">
        <f aca="true" t="shared" si="2" ref="BS29:BS43">CA29</f>
        <v>0</v>
      </c>
      <c r="BT29" s="193"/>
      <c r="BU29" s="193"/>
      <c r="BV29" s="193"/>
      <c r="BW29" s="194"/>
      <c r="BX29" s="1"/>
      <c r="BY29" s="1"/>
      <c r="BZ29" s="12"/>
      <c r="CA29" s="1"/>
      <c r="CB29" s="207"/>
      <c r="CC29" s="208"/>
      <c r="CD29" s="208"/>
      <c r="CE29" s="208"/>
      <c r="CF29" s="208"/>
      <c r="CG29" s="209"/>
      <c r="CH29" s="2"/>
      <c r="CI29" s="118"/>
      <c r="CJ29" s="207"/>
      <c r="CK29" s="208"/>
      <c r="CL29" s="208"/>
      <c r="CM29" s="208"/>
      <c r="CN29" s="208"/>
      <c r="CO29" s="209"/>
      <c r="CP29" s="177"/>
      <c r="CQ29" s="178"/>
      <c r="CR29" s="178"/>
      <c r="CS29" s="178"/>
      <c r="CT29" s="178"/>
      <c r="CU29" s="179"/>
      <c r="CV29" s="177"/>
      <c r="CW29" s="178"/>
      <c r="CX29" s="178"/>
      <c r="CY29" s="178"/>
      <c r="CZ29" s="179"/>
      <c r="DA29" s="177"/>
      <c r="DB29" s="178"/>
      <c r="DC29" s="178"/>
      <c r="DD29" s="178"/>
      <c r="DE29" s="179"/>
      <c r="DF29" s="1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</row>
    <row r="30" spans="1:210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108"/>
      <c r="N30" s="63"/>
      <c r="O30" s="63"/>
      <c r="P30" s="213"/>
      <c r="Q30" s="214"/>
      <c r="R30" s="214"/>
      <c r="S30" s="214"/>
      <c r="T30" s="214"/>
      <c r="U30" s="215"/>
      <c r="V30" s="216"/>
      <c r="W30" s="217"/>
      <c r="X30" s="217"/>
      <c r="Y30" s="217"/>
      <c r="Z30" s="217"/>
      <c r="AA30" s="218"/>
      <c r="AB30" s="4"/>
      <c r="AC30" s="33"/>
      <c r="AD30" s="3"/>
      <c r="AE30" s="3"/>
      <c r="AF30" s="359"/>
      <c r="AG30" s="360"/>
      <c r="AH30" s="360"/>
      <c r="AI30" s="360"/>
      <c r="AJ30" s="360"/>
      <c r="AK30" s="360"/>
      <c r="AL30" s="361"/>
      <c r="AM30" s="189"/>
      <c r="AN30" s="190"/>
      <c r="AO30" s="190"/>
      <c r="AP30" s="190"/>
      <c r="AQ30" s="190"/>
      <c r="AR30" s="190"/>
      <c r="AS30" s="191"/>
      <c r="AT30" s="189"/>
      <c r="AU30" s="190"/>
      <c r="AV30" s="190"/>
      <c r="AW30" s="190"/>
      <c r="AX30" s="190"/>
      <c r="AY30" s="190"/>
      <c r="AZ30" s="191"/>
      <c r="BA30" s="207">
        <f t="shared" si="1"/>
        <v>0</v>
      </c>
      <c r="BB30" s="208"/>
      <c r="BC30" s="208"/>
      <c r="BD30" s="208"/>
      <c r="BE30" s="208"/>
      <c r="BF30" s="209"/>
      <c r="BG30" s="198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200"/>
      <c r="BS30" s="192">
        <f t="shared" si="2"/>
        <v>0</v>
      </c>
      <c r="BT30" s="193"/>
      <c r="BU30" s="193"/>
      <c r="BV30" s="193"/>
      <c r="BW30" s="194"/>
      <c r="BX30" s="1"/>
      <c r="BY30" s="1"/>
      <c r="BZ30" s="12"/>
      <c r="CA30" s="1"/>
      <c r="CB30" s="207"/>
      <c r="CC30" s="208"/>
      <c r="CD30" s="208"/>
      <c r="CE30" s="208"/>
      <c r="CF30" s="208"/>
      <c r="CG30" s="209"/>
      <c r="CH30" s="2"/>
      <c r="CI30" s="118"/>
      <c r="CJ30" s="207"/>
      <c r="CK30" s="208"/>
      <c r="CL30" s="208"/>
      <c r="CM30" s="208"/>
      <c r="CN30" s="208"/>
      <c r="CO30" s="209"/>
      <c r="CP30" s="177"/>
      <c r="CQ30" s="178"/>
      <c r="CR30" s="178"/>
      <c r="CS30" s="178"/>
      <c r="CT30" s="178"/>
      <c r="CU30" s="179"/>
      <c r="CV30" s="177"/>
      <c r="CW30" s="178"/>
      <c r="CX30" s="178"/>
      <c r="CY30" s="178"/>
      <c r="CZ30" s="179"/>
      <c r="DA30" s="177"/>
      <c r="DB30" s="178"/>
      <c r="DC30" s="178"/>
      <c r="DD30" s="178"/>
      <c r="DE30" s="179"/>
      <c r="DF30" s="1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</row>
    <row r="31" spans="1:210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108"/>
      <c r="N31" s="63"/>
      <c r="O31" s="63"/>
      <c r="P31" s="213"/>
      <c r="Q31" s="214"/>
      <c r="R31" s="214"/>
      <c r="S31" s="214"/>
      <c r="T31" s="214"/>
      <c r="U31" s="215"/>
      <c r="V31" s="216"/>
      <c r="W31" s="217"/>
      <c r="X31" s="217"/>
      <c r="Y31" s="217"/>
      <c r="Z31" s="217"/>
      <c r="AA31" s="218"/>
      <c r="AB31" s="4"/>
      <c r="AC31" s="33"/>
      <c r="AD31" s="3"/>
      <c r="AE31" s="3"/>
      <c r="AF31" s="359"/>
      <c r="AG31" s="360"/>
      <c r="AH31" s="360"/>
      <c r="AI31" s="360"/>
      <c r="AJ31" s="360"/>
      <c r="AK31" s="360"/>
      <c r="AL31" s="361"/>
      <c r="AM31" s="189"/>
      <c r="AN31" s="190"/>
      <c r="AO31" s="190"/>
      <c r="AP31" s="190"/>
      <c r="AQ31" s="190"/>
      <c r="AR31" s="190"/>
      <c r="AS31" s="191"/>
      <c r="AT31" s="189"/>
      <c r="AU31" s="190"/>
      <c r="AV31" s="190"/>
      <c r="AW31" s="190"/>
      <c r="AX31" s="190"/>
      <c r="AY31" s="190"/>
      <c r="AZ31" s="191"/>
      <c r="BA31" s="207">
        <f t="shared" si="1"/>
        <v>0</v>
      </c>
      <c r="BB31" s="208"/>
      <c r="BC31" s="208"/>
      <c r="BD31" s="208"/>
      <c r="BE31" s="208"/>
      <c r="BF31" s="209"/>
      <c r="BG31" s="198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200"/>
      <c r="BS31" s="192">
        <f t="shared" si="2"/>
        <v>0</v>
      </c>
      <c r="BT31" s="193"/>
      <c r="BU31" s="193"/>
      <c r="BV31" s="193"/>
      <c r="BW31" s="194"/>
      <c r="BX31" s="1"/>
      <c r="BY31" s="1"/>
      <c r="BZ31" s="12"/>
      <c r="CA31" s="1"/>
      <c r="CB31" s="207"/>
      <c r="CC31" s="208"/>
      <c r="CD31" s="208"/>
      <c r="CE31" s="208"/>
      <c r="CF31" s="208"/>
      <c r="CG31" s="209"/>
      <c r="CH31" s="2"/>
      <c r="CI31" s="118"/>
      <c r="CJ31" s="207"/>
      <c r="CK31" s="208"/>
      <c r="CL31" s="208"/>
      <c r="CM31" s="208"/>
      <c r="CN31" s="208"/>
      <c r="CO31" s="209"/>
      <c r="CP31" s="177"/>
      <c r="CQ31" s="178"/>
      <c r="CR31" s="178"/>
      <c r="CS31" s="178"/>
      <c r="CT31" s="178"/>
      <c r="CU31" s="179"/>
      <c r="CV31" s="177"/>
      <c r="CW31" s="178"/>
      <c r="CX31" s="178"/>
      <c r="CY31" s="178"/>
      <c r="CZ31" s="179"/>
      <c r="DA31" s="177"/>
      <c r="DB31" s="178"/>
      <c r="DC31" s="178"/>
      <c r="DD31" s="178"/>
      <c r="DE31" s="179"/>
      <c r="DF31" s="1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</row>
    <row r="32" spans="1:210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108"/>
      <c r="N32" s="63"/>
      <c r="O32" s="63"/>
      <c r="P32" s="213"/>
      <c r="Q32" s="214"/>
      <c r="R32" s="214"/>
      <c r="S32" s="214"/>
      <c r="T32" s="214"/>
      <c r="U32" s="215"/>
      <c r="V32" s="216"/>
      <c r="W32" s="217"/>
      <c r="X32" s="217"/>
      <c r="Y32" s="217"/>
      <c r="Z32" s="217"/>
      <c r="AA32" s="218"/>
      <c r="AB32" s="5"/>
      <c r="AC32" s="33"/>
      <c r="AD32" s="3"/>
      <c r="AE32" s="3"/>
      <c r="AF32" s="359"/>
      <c r="AG32" s="360"/>
      <c r="AH32" s="360"/>
      <c r="AI32" s="360"/>
      <c r="AJ32" s="360"/>
      <c r="AK32" s="360"/>
      <c r="AL32" s="361"/>
      <c r="AM32" s="189"/>
      <c r="AN32" s="190"/>
      <c r="AO32" s="190"/>
      <c r="AP32" s="190"/>
      <c r="AQ32" s="190"/>
      <c r="AR32" s="190"/>
      <c r="AS32" s="191"/>
      <c r="AT32" s="189"/>
      <c r="AU32" s="190"/>
      <c r="AV32" s="190"/>
      <c r="AW32" s="190"/>
      <c r="AX32" s="190"/>
      <c r="AY32" s="190"/>
      <c r="AZ32" s="191"/>
      <c r="BA32" s="207">
        <f t="shared" si="1"/>
        <v>0</v>
      </c>
      <c r="BB32" s="208"/>
      <c r="BC32" s="208"/>
      <c r="BD32" s="208"/>
      <c r="BE32" s="208"/>
      <c r="BF32" s="209"/>
      <c r="BG32" s="198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200"/>
      <c r="BS32" s="192">
        <f t="shared" si="2"/>
        <v>0</v>
      </c>
      <c r="BT32" s="193"/>
      <c r="BU32" s="193"/>
      <c r="BV32" s="193"/>
      <c r="BW32" s="194"/>
      <c r="BX32" s="1"/>
      <c r="BY32" s="1"/>
      <c r="BZ32" s="12"/>
      <c r="CA32" s="1"/>
      <c r="CB32" s="207"/>
      <c r="CC32" s="208"/>
      <c r="CD32" s="208"/>
      <c r="CE32" s="208"/>
      <c r="CF32" s="208"/>
      <c r="CG32" s="209"/>
      <c r="CH32" s="2"/>
      <c r="CI32" s="118"/>
      <c r="CJ32" s="207"/>
      <c r="CK32" s="208"/>
      <c r="CL32" s="208"/>
      <c r="CM32" s="208"/>
      <c r="CN32" s="208"/>
      <c r="CO32" s="209"/>
      <c r="CP32" s="177"/>
      <c r="CQ32" s="178"/>
      <c r="CR32" s="178"/>
      <c r="CS32" s="178"/>
      <c r="CT32" s="178"/>
      <c r="CU32" s="179"/>
      <c r="CV32" s="177"/>
      <c r="CW32" s="178"/>
      <c r="CX32" s="178"/>
      <c r="CY32" s="178"/>
      <c r="CZ32" s="179"/>
      <c r="DA32" s="177"/>
      <c r="DB32" s="178"/>
      <c r="DC32" s="178"/>
      <c r="DD32" s="178"/>
      <c r="DE32" s="179"/>
      <c r="DF32" s="1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</row>
    <row r="33" spans="1:210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108"/>
      <c r="N33" s="63"/>
      <c r="O33" s="63"/>
      <c r="P33" s="213"/>
      <c r="Q33" s="214"/>
      <c r="R33" s="214"/>
      <c r="S33" s="214"/>
      <c r="T33" s="214"/>
      <c r="U33" s="215"/>
      <c r="V33" s="216"/>
      <c r="W33" s="217"/>
      <c r="X33" s="217"/>
      <c r="Y33" s="217"/>
      <c r="Z33" s="217"/>
      <c r="AA33" s="218"/>
      <c r="AB33" s="4"/>
      <c r="AC33" s="33"/>
      <c r="AD33" s="3"/>
      <c r="AE33" s="3"/>
      <c r="AF33" s="359"/>
      <c r="AG33" s="360"/>
      <c r="AH33" s="360"/>
      <c r="AI33" s="360"/>
      <c r="AJ33" s="360"/>
      <c r="AK33" s="360"/>
      <c r="AL33" s="361"/>
      <c r="AM33" s="189"/>
      <c r="AN33" s="190"/>
      <c r="AO33" s="190"/>
      <c r="AP33" s="190"/>
      <c r="AQ33" s="190"/>
      <c r="AR33" s="190"/>
      <c r="AS33" s="191"/>
      <c r="AT33" s="189"/>
      <c r="AU33" s="190"/>
      <c r="AV33" s="190"/>
      <c r="AW33" s="190"/>
      <c r="AX33" s="190"/>
      <c r="AY33" s="190"/>
      <c r="AZ33" s="191"/>
      <c r="BA33" s="207">
        <f t="shared" si="1"/>
        <v>0</v>
      </c>
      <c r="BB33" s="208"/>
      <c r="BC33" s="208"/>
      <c r="BD33" s="208"/>
      <c r="BE33" s="208"/>
      <c r="BF33" s="209"/>
      <c r="BG33" s="198"/>
      <c r="BH33" s="199"/>
      <c r="BI33" s="199"/>
      <c r="BJ33" s="199"/>
      <c r="BK33" s="199"/>
      <c r="BL33" s="200"/>
      <c r="BM33" s="198"/>
      <c r="BN33" s="199"/>
      <c r="BO33" s="199"/>
      <c r="BP33" s="199"/>
      <c r="BQ33" s="199"/>
      <c r="BR33" s="200"/>
      <c r="BS33" s="192">
        <f t="shared" si="2"/>
        <v>0</v>
      </c>
      <c r="BT33" s="193"/>
      <c r="BU33" s="193"/>
      <c r="BV33" s="193"/>
      <c r="BW33" s="194"/>
      <c r="BX33" s="1"/>
      <c r="BY33" s="1"/>
      <c r="BZ33" s="12"/>
      <c r="CA33" s="1"/>
      <c r="CB33" s="207"/>
      <c r="CC33" s="208"/>
      <c r="CD33" s="208"/>
      <c r="CE33" s="208"/>
      <c r="CF33" s="208"/>
      <c r="CG33" s="209"/>
      <c r="CH33" s="2"/>
      <c r="CI33" s="118"/>
      <c r="CJ33" s="207"/>
      <c r="CK33" s="208"/>
      <c r="CL33" s="208"/>
      <c r="CM33" s="208"/>
      <c r="CN33" s="208"/>
      <c r="CO33" s="209"/>
      <c r="CP33" s="177"/>
      <c r="CQ33" s="178"/>
      <c r="CR33" s="178"/>
      <c r="CS33" s="178"/>
      <c r="CT33" s="178"/>
      <c r="CU33" s="179"/>
      <c r="CV33" s="177"/>
      <c r="CW33" s="178"/>
      <c r="CX33" s="178"/>
      <c r="CY33" s="178"/>
      <c r="CZ33" s="179"/>
      <c r="DA33" s="177"/>
      <c r="DB33" s="178"/>
      <c r="DC33" s="178"/>
      <c r="DD33" s="178"/>
      <c r="DE33" s="179"/>
      <c r="DF33" s="1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</row>
    <row r="34" spans="1:210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108"/>
      <c r="N34" s="63"/>
      <c r="O34" s="63"/>
      <c r="P34" s="213"/>
      <c r="Q34" s="214"/>
      <c r="R34" s="214"/>
      <c r="S34" s="214"/>
      <c r="T34" s="214"/>
      <c r="U34" s="215"/>
      <c r="V34" s="216"/>
      <c r="W34" s="217"/>
      <c r="X34" s="217"/>
      <c r="Y34" s="217"/>
      <c r="Z34" s="217"/>
      <c r="AA34" s="218"/>
      <c r="AB34" s="4"/>
      <c r="AC34" s="33"/>
      <c r="AD34" s="3"/>
      <c r="AE34" s="3"/>
      <c r="AF34" s="359"/>
      <c r="AG34" s="360"/>
      <c r="AH34" s="360"/>
      <c r="AI34" s="360"/>
      <c r="AJ34" s="360"/>
      <c r="AK34" s="360"/>
      <c r="AL34" s="361"/>
      <c r="AM34" s="189"/>
      <c r="AN34" s="190"/>
      <c r="AO34" s="190"/>
      <c r="AP34" s="190"/>
      <c r="AQ34" s="190"/>
      <c r="AR34" s="190"/>
      <c r="AS34" s="191"/>
      <c r="AT34" s="189"/>
      <c r="AU34" s="190"/>
      <c r="AV34" s="190"/>
      <c r="AW34" s="190"/>
      <c r="AX34" s="190"/>
      <c r="AY34" s="190"/>
      <c r="AZ34" s="191"/>
      <c r="BA34" s="207">
        <f t="shared" si="1"/>
        <v>0</v>
      </c>
      <c r="BB34" s="208"/>
      <c r="BC34" s="208"/>
      <c r="BD34" s="208"/>
      <c r="BE34" s="208"/>
      <c r="BF34" s="209"/>
      <c r="BG34" s="198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200"/>
      <c r="BS34" s="192">
        <f t="shared" si="2"/>
        <v>0</v>
      </c>
      <c r="BT34" s="193"/>
      <c r="BU34" s="193"/>
      <c r="BV34" s="193"/>
      <c r="BW34" s="194"/>
      <c r="BX34" s="1"/>
      <c r="BY34" s="1"/>
      <c r="BZ34" s="12"/>
      <c r="CA34" s="1"/>
      <c r="CB34" s="207"/>
      <c r="CC34" s="208"/>
      <c r="CD34" s="208"/>
      <c r="CE34" s="208"/>
      <c r="CF34" s="208"/>
      <c r="CG34" s="209"/>
      <c r="CH34" s="2"/>
      <c r="CI34" s="118"/>
      <c r="CJ34" s="207"/>
      <c r="CK34" s="208"/>
      <c r="CL34" s="208"/>
      <c r="CM34" s="208"/>
      <c r="CN34" s="208"/>
      <c r="CO34" s="209"/>
      <c r="CP34" s="177"/>
      <c r="CQ34" s="178"/>
      <c r="CR34" s="178"/>
      <c r="CS34" s="178"/>
      <c r="CT34" s="178"/>
      <c r="CU34" s="179"/>
      <c r="CV34" s="177"/>
      <c r="CW34" s="178"/>
      <c r="CX34" s="178"/>
      <c r="CY34" s="178"/>
      <c r="CZ34" s="179"/>
      <c r="DA34" s="177"/>
      <c r="DB34" s="178"/>
      <c r="DC34" s="178"/>
      <c r="DD34" s="178"/>
      <c r="DE34" s="179"/>
      <c r="DF34" s="1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</row>
    <row r="35" spans="1:210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108"/>
      <c r="N35" s="63"/>
      <c r="O35" s="63"/>
      <c r="P35" s="213"/>
      <c r="Q35" s="214"/>
      <c r="R35" s="214"/>
      <c r="S35" s="214"/>
      <c r="T35" s="214"/>
      <c r="U35" s="215"/>
      <c r="V35" s="216"/>
      <c r="W35" s="217"/>
      <c r="X35" s="217"/>
      <c r="Y35" s="217"/>
      <c r="Z35" s="217"/>
      <c r="AA35" s="218"/>
      <c r="AB35" s="4"/>
      <c r="AC35" s="33"/>
      <c r="AD35" s="3"/>
      <c r="AE35" s="3"/>
      <c r="AF35" s="359"/>
      <c r="AG35" s="360"/>
      <c r="AH35" s="360"/>
      <c r="AI35" s="360"/>
      <c r="AJ35" s="360"/>
      <c r="AK35" s="360"/>
      <c r="AL35" s="361"/>
      <c r="AM35" s="189"/>
      <c r="AN35" s="190"/>
      <c r="AO35" s="190"/>
      <c r="AP35" s="190"/>
      <c r="AQ35" s="190"/>
      <c r="AR35" s="190"/>
      <c r="AS35" s="191"/>
      <c r="AT35" s="189"/>
      <c r="AU35" s="190"/>
      <c r="AV35" s="190"/>
      <c r="AW35" s="190"/>
      <c r="AX35" s="190"/>
      <c r="AY35" s="190"/>
      <c r="AZ35" s="191"/>
      <c r="BA35" s="207">
        <f t="shared" si="1"/>
        <v>0</v>
      </c>
      <c r="BB35" s="208"/>
      <c r="BC35" s="208"/>
      <c r="BD35" s="208"/>
      <c r="BE35" s="208"/>
      <c r="BF35" s="209"/>
      <c r="BG35" s="198"/>
      <c r="BH35" s="199"/>
      <c r="BI35" s="199"/>
      <c r="BJ35" s="199"/>
      <c r="BK35" s="199"/>
      <c r="BL35" s="200"/>
      <c r="BM35" s="198"/>
      <c r="BN35" s="199"/>
      <c r="BO35" s="199"/>
      <c r="BP35" s="199"/>
      <c r="BQ35" s="199"/>
      <c r="BR35" s="200"/>
      <c r="BS35" s="192">
        <f t="shared" si="2"/>
        <v>0</v>
      </c>
      <c r="BT35" s="193"/>
      <c r="BU35" s="193"/>
      <c r="BV35" s="193"/>
      <c r="BW35" s="194"/>
      <c r="BX35" s="1"/>
      <c r="BY35" s="1"/>
      <c r="BZ35" s="12"/>
      <c r="CA35" s="1"/>
      <c r="CB35" s="207"/>
      <c r="CC35" s="208"/>
      <c r="CD35" s="208"/>
      <c r="CE35" s="208"/>
      <c r="CF35" s="208"/>
      <c r="CG35" s="209"/>
      <c r="CH35" s="2"/>
      <c r="CI35" s="118"/>
      <c r="CJ35" s="207"/>
      <c r="CK35" s="208"/>
      <c r="CL35" s="208"/>
      <c r="CM35" s="208"/>
      <c r="CN35" s="208"/>
      <c r="CO35" s="209"/>
      <c r="CP35" s="177"/>
      <c r="CQ35" s="178"/>
      <c r="CR35" s="178"/>
      <c r="CS35" s="178"/>
      <c r="CT35" s="178"/>
      <c r="CU35" s="179"/>
      <c r="CV35" s="177"/>
      <c r="CW35" s="178"/>
      <c r="CX35" s="178"/>
      <c r="CY35" s="178"/>
      <c r="CZ35" s="179"/>
      <c r="DA35" s="177"/>
      <c r="DB35" s="178"/>
      <c r="DC35" s="178"/>
      <c r="DD35" s="178"/>
      <c r="DE35" s="179"/>
      <c r="DF35" s="1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</row>
    <row r="36" spans="1:210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108"/>
      <c r="N36" s="63"/>
      <c r="O36" s="63"/>
      <c r="P36" s="213"/>
      <c r="Q36" s="214"/>
      <c r="R36" s="214"/>
      <c r="S36" s="214"/>
      <c r="T36" s="214"/>
      <c r="U36" s="215"/>
      <c r="V36" s="216"/>
      <c r="W36" s="217"/>
      <c r="X36" s="217"/>
      <c r="Y36" s="217"/>
      <c r="Z36" s="217"/>
      <c r="AA36" s="218"/>
      <c r="AB36" s="4"/>
      <c r="AC36" s="33"/>
      <c r="AD36" s="3"/>
      <c r="AE36" s="3"/>
      <c r="AF36" s="359"/>
      <c r="AG36" s="360"/>
      <c r="AH36" s="360"/>
      <c r="AI36" s="360"/>
      <c r="AJ36" s="360"/>
      <c r="AK36" s="360"/>
      <c r="AL36" s="361"/>
      <c r="AM36" s="189"/>
      <c r="AN36" s="190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0"/>
      <c r="AZ36" s="191"/>
      <c r="BA36" s="207">
        <f t="shared" si="1"/>
        <v>0</v>
      </c>
      <c r="BB36" s="208"/>
      <c r="BC36" s="208"/>
      <c r="BD36" s="208"/>
      <c r="BE36" s="208"/>
      <c r="BF36" s="209"/>
      <c r="BG36" s="198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200"/>
      <c r="BS36" s="192">
        <f t="shared" si="2"/>
        <v>0</v>
      </c>
      <c r="BT36" s="193"/>
      <c r="BU36" s="193"/>
      <c r="BV36" s="193"/>
      <c r="BW36" s="194"/>
      <c r="BX36" s="1"/>
      <c r="BY36" s="1"/>
      <c r="BZ36" s="12"/>
      <c r="CA36" s="1"/>
      <c r="CB36" s="207"/>
      <c r="CC36" s="208"/>
      <c r="CD36" s="208"/>
      <c r="CE36" s="208"/>
      <c r="CF36" s="208"/>
      <c r="CG36" s="209"/>
      <c r="CH36" s="2"/>
      <c r="CI36" s="118"/>
      <c r="CJ36" s="207"/>
      <c r="CK36" s="208"/>
      <c r="CL36" s="208"/>
      <c r="CM36" s="208"/>
      <c r="CN36" s="208"/>
      <c r="CO36" s="209"/>
      <c r="CP36" s="177"/>
      <c r="CQ36" s="178"/>
      <c r="CR36" s="178"/>
      <c r="CS36" s="178"/>
      <c r="CT36" s="178"/>
      <c r="CU36" s="179"/>
      <c r="CV36" s="177"/>
      <c r="CW36" s="178"/>
      <c r="CX36" s="178"/>
      <c r="CY36" s="178"/>
      <c r="CZ36" s="179"/>
      <c r="DA36" s="177"/>
      <c r="DB36" s="178"/>
      <c r="DC36" s="178"/>
      <c r="DD36" s="178"/>
      <c r="DE36" s="179"/>
      <c r="DF36" s="1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</row>
    <row r="37" spans="1:210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108"/>
      <c r="N37" s="63"/>
      <c r="O37" s="63"/>
      <c r="P37" s="213"/>
      <c r="Q37" s="214"/>
      <c r="R37" s="214"/>
      <c r="S37" s="214"/>
      <c r="T37" s="214"/>
      <c r="U37" s="215"/>
      <c r="V37" s="216"/>
      <c r="W37" s="217"/>
      <c r="X37" s="217"/>
      <c r="Y37" s="217"/>
      <c r="Z37" s="217"/>
      <c r="AA37" s="218"/>
      <c r="AB37" s="4"/>
      <c r="AC37" s="33"/>
      <c r="AD37" s="3"/>
      <c r="AE37" s="3"/>
      <c r="AF37" s="359"/>
      <c r="AG37" s="360"/>
      <c r="AH37" s="360"/>
      <c r="AI37" s="360"/>
      <c r="AJ37" s="360"/>
      <c r="AK37" s="360"/>
      <c r="AL37" s="361"/>
      <c r="AM37" s="189"/>
      <c r="AN37" s="190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0"/>
      <c r="AZ37" s="191"/>
      <c r="BA37" s="207">
        <f t="shared" si="1"/>
        <v>0</v>
      </c>
      <c r="BB37" s="208"/>
      <c r="BC37" s="208"/>
      <c r="BD37" s="208"/>
      <c r="BE37" s="208"/>
      <c r="BF37" s="209"/>
      <c r="BG37" s="198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200"/>
      <c r="BS37" s="192">
        <f t="shared" si="2"/>
        <v>0</v>
      </c>
      <c r="BT37" s="193"/>
      <c r="BU37" s="193"/>
      <c r="BV37" s="193"/>
      <c r="BW37" s="194"/>
      <c r="BX37" s="1"/>
      <c r="BY37" s="1"/>
      <c r="BZ37" s="12"/>
      <c r="CA37" s="1"/>
      <c r="CB37" s="207"/>
      <c r="CC37" s="208"/>
      <c r="CD37" s="208"/>
      <c r="CE37" s="208"/>
      <c r="CF37" s="208"/>
      <c r="CG37" s="209"/>
      <c r="CH37" s="2"/>
      <c r="CI37" s="118"/>
      <c r="CJ37" s="207"/>
      <c r="CK37" s="208"/>
      <c r="CL37" s="208"/>
      <c r="CM37" s="208"/>
      <c r="CN37" s="208"/>
      <c r="CO37" s="209"/>
      <c r="CP37" s="177"/>
      <c r="CQ37" s="178"/>
      <c r="CR37" s="178"/>
      <c r="CS37" s="178"/>
      <c r="CT37" s="178"/>
      <c r="CU37" s="179"/>
      <c r="CV37" s="177"/>
      <c r="CW37" s="178"/>
      <c r="CX37" s="178"/>
      <c r="CY37" s="178"/>
      <c r="CZ37" s="179"/>
      <c r="DA37" s="177"/>
      <c r="DB37" s="178"/>
      <c r="DC37" s="178"/>
      <c r="DD37" s="178"/>
      <c r="DE37" s="179"/>
      <c r="DF37" s="1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</row>
    <row r="38" spans="1:210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108"/>
      <c r="N38" s="63"/>
      <c r="O38" s="63"/>
      <c r="P38" s="213"/>
      <c r="Q38" s="214"/>
      <c r="R38" s="214"/>
      <c r="S38" s="214"/>
      <c r="T38" s="214"/>
      <c r="U38" s="215"/>
      <c r="V38" s="216"/>
      <c r="W38" s="217"/>
      <c r="X38" s="217"/>
      <c r="Y38" s="217"/>
      <c r="Z38" s="217"/>
      <c r="AA38" s="218"/>
      <c r="AB38" s="4"/>
      <c r="AC38" s="33"/>
      <c r="AD38" s="3"/>
      <c r="AE38" s="3"/>
      <c r="AF38" s="359"/>
      <c r="AG38" s="360"/>
      <c r="AH38" s="360"/>
      <c r="AI38" s="360"/>
      <c r="AJ38" s="360"/>
      <c r="AK38" s="360"/>
      <c r="AL38" s="361"/>
      <c r="AM38" s="189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1"/>
      <c r="BA38" s="207">
        <f t="shared" si="1"/>
        <v>0</v>
      </c>
      <c r="BB38" s="208"/>
      <c r="BC38" s="208"/>
      <c r="BD38" s="208"/>
      <c r="BE38" s="208"/>
      <c r="BF38" s="209"/>
      <c r="BG38" s="198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200"/>
      <c r="BS38" s="192">
        <f t="shared" si="2"/>
        <v>0</v>
      </c>
      <c r="BT38" s="193"/>
      <c r="BU38" s="193"/>
      <c r="BV38" s="193"/>
      <c r="BW38" s="194"/>
      <c r="BX38" s="1"/>
      <c r="BY38" s="1"/>
      <c r="BZ38" s="12"/>
      <c r="CA38" s="1"/>
      <c r="CB38" s="207"/>
      <c r="CC38" s="208"/>
      <c r="CD38" s="208"/>
      <c r="CE38" s="208"/>
      <c r="CF38" s="208"/>
      <c r="CG38" s="209"/>
      <c r="CH38" s="2"/>
      <c r="CI38" s="118"/>
      <c r="CJ38" s="207"/>
      <c r="CK38" s="208"/>
      <c r="CL38" s="208"/>
      <c r="CM38" s="208"/>
      <c r="CN38" s="208"/>
      <c r="CO38" s="209"/>
      <c r="CP38" s="177"/>
      <c r="CQ38" s="178"/>
      <c r="CR38" s="178"/>
      <c r="CS38" s="178"/>
      <c r="CT38" s="178"/>
      <c r="CU38" s="179"/>
      <c r="CV38" s="177"/>
      <c r="CW38" s="178"/>
      <c r="CX38" s="178"/>
      <c r="CY38" s="178"/>
      <c r="CZ38" s="179"/>
      <c r="DA38" s="177"/>
      <c r="DB38" s="178"/>
      <c r="DC38" s="178"/>
      <c r="DD38" s="178"/>
      <c r="DE38" s="179"/>
      <c r="DF38" s="1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</row>
    <row r="39" spans="1:210" ht="14.2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108"/>
      <c r="N39" s="63"/>
      <c r="O39" s="63"/>
      <c r="P39" s="213"/>
      <c r="Q39" s="214"/>
      <c r="R39" s="214"/>
      <c r="S39" s="214"/>
      <c r="T39" s="214"/>
      <c r="U39" s="215"/>
      <c r="V39" s="216"/>
      <c r="W39" s="217"/>
      <c r="X39" s="217"/>
      <c r="Y39" s="217"/>
      <c r="Z39" s="217"/>
      <c r="AA39" s="218"/>
      <c r="AB39" s="4"/>
      <c r="AC39" s="33"/>
      <c r="AD39" s="3"/>
      <c r="AE39" s="3"/>
      <c r="AF39" s="359"/>
      <c r="AG39" s="360"/>
      <c r="AH39" s="360"/>
      <c r="AI39" s="360"/>
      <c r="AJ39" s="360"/>
      <c r="AK39" s="360"/>
      <c r="AL39" s="361"/>
      <c r="AM39" s="189"/>
      <c r="AN39" s="190"/>
      <c r="AO39" s="190"/>
      <c r="AP39" s="190"/>
      <c r="AQ39" s="190"/>
      <c r="AR39" s="190"/>
      <c r="AS39" s="191"/>
      <c r="AT39" s="189"/>
      <c r="AU39" s="190"/>
      <c r="AV39" s="190"/>
      <c r="AW39" s="190"/>
      <c r="AX39" s="190"/>
      <c r="AY39" s="190"/>
      <c r="AZ39" s="191"/>
      <c r="BA39" s="207">
        <f t="shared" si="1"/>
        <v>0</v>
      </c>
      <c r="BB39" s="208"/>
      <c r="BC39" s="208"/>
      <c r="BD39" s="208"/>
      <c r="BE39" s="208"/>
      <c r="BF39" s="209"/>
      <c r="BG39" s="198"/>
      <c r="BH39" s="199"/>
      <c r="BI39" s="199"/>
      <c r="BJ39" s="199"/>
      <c r="BK39" s="199"/>
      <c r="BL39" s="200"/>
      <c r="BM39" s="198"/>
      <c r="BN39" s="199"/>
      <c r="BO39" s="199"/>
      <c r="BP39" s="199"/>
      <c r="BQ39" s="199"/>
      <c r="BR39" s="200"/>
      <c r="BS39" s="192">
        <f t="shared" si="2"/>
        <v>0</v>
      </c>
      <c r="BT39" s="193"/>
      <c r="BU39" s="193"/>
      <c r="BV39" s="193"/>
      <c r="BW39" s="194"/>
      <c r="BX39" s="1"/>
      <c r="BY39" s="1"/>
      <c r="BZ39" s="12"/>
      <c r="CA39" s="1"/>
      <c r="CB39" s="207"/>
      <c r="CC39" s="208"/>
      <c r="CD39" s="208"/>
      <c r="CE39" s="208"/>
      <c r="CF39" s="208"/>
      <c r="CG39" s="209"/>
      <c r="CH39" s="2"/>
      <c r="CI39" s="118"/>
      <c r="CJ39" s="207"/>
      <c r="CK39" s="208"/>
      <c r="CL39" s="208"/>
      <c r="CM39" s="208"/>
      <c r="CN39" s="208"/>
      <c r="CO39" s="209"/>
      <c r="CP39" s="177"/>
      <c r="CQ39" s="178"/>
      <c r="CR39" s="178"/>
      <c r="CS39" s="178"/>
      <c r="CT39" s="178"/>
      <c r="CU39" s="179"/>
      <c r="CV39" s="177"/>
      <c r="CW39" s="178"/>
      <c r="CX39" s="178"/>
      <c r="CY39" s="178"/>
      <c r="CZ39" s="179"/>
      <c r="DA39" s="177"/>
      <c r="DB39" s="178"/>
      <c r="DC39" s="178"/>
      <c r="DD39" s="178"/>
      <c r="DE39" s="179"/>
      <c r="DF39" s="1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</row>
    <row r="40" spans="1:210" ht="14.25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108"/>
      <c r="N40" s="63"/>
      <c r="O40" s="63"/>
      <c r="P40" s="213"/>
      <c r="Q40" s="214"/>
      <c r="R40" s="214"/>
      <c r="S40" s="214"/>
      <c r="T40" s="214"/>
      <c r="U40" s="215"/>
      <c r="V40" s="216"/>
      <c r="W40" s="217"/>
      <c r="X40" s="217"/>
      <c r="Y40" s="217"/>
      <c r="Z40" s="217"/>
      <c r="AA40" s="218"/>
      <c r="AB40" s="4"/>
      <c r="AC40" s="33"/>
      <c r="AD40" s="3"/>
      <c r="AE40" s="3"/>
      <c r="AF40" s="359"/>
      <c r="AG40" s="360"/>
      <c r="AH40" s="360"/>
      <c r="AI40" s="360"/>
      <c r="AJ40" s="360"/>
      <c r="AK40" s="360"/>
      <c r="AL40" s="361"/>
      <c r="AM40" s="189"/>
      <c r="AN40" s="190"/>
      <c r="AO40" s="190"/>
      <c r="AP40" s="190"/>
      <c r="AQ40" s="190"/>
      <c r="AR40" s="190"/>
      <c r="AS40" s="191"/>
      <c r="AT40" s="189"/>
      <c r="AU40" s="190"/>
      <c r="AV40" s="190"/>
      <c r="AW40" s="190"/>
      <c r="AX40" s="190"/>
      <c r="AY40" s="190"/>
      <c r="AZ40" s="191"/>
      <c r="BA40" s="207">
        <f t="shared" si="1"/>
        <v>0</v>
      </c>
      <c r="BB40" s="208"/>
      <c r="BC40" s="208"/>
      <c r="BD40" s="208"/>
      <c r="BE40" s="208"/>
      <c r="BF40" s="209"/>
      <c r="BG40" s="198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200"/>
      <c r="BS40" s="192">
        <f t="shared" si="2"/>
        <v>0</v>
      </c>
      <c r="BT40" s="193"/>
      <c r="BU40" s="193"/>
      <c r="BV40" s="193"/>
      <c r="BW40" s="194"/>
      <c r="BX40" s="1"/>
      <c r="BY40" s="1"/>
      <c r="BZ40" s="12"/>
      <c r="CA40" s="1"/>
      <c r="CB40" s="207"/>
      <c r="CC40" s="208"/>
      <c r="CD40" s="208"/>
      <c r="CE40" s="208"/>
      <c r="CF40" s="208"/>
      <c r="CG40" s="209"/>
      <c r="CH40" s="2"/>
      <c r="CI40" s="118"/>
      <c r="CJ40" s="207"/>
      <c r="CK40" s="208"/>
      <c r="CL40" s="208"/>
      <c r="CM40" s="208"/>
      <c r="CN40" s="208"/>
      <c r="CO40" s="209"/>
      <c r="CP40" s="177"/>
      <c r="CQ40" s="178"/>
      <c r="CR40" s="178"/>
      <c r="CS40" s="178"/>
      <c r="CT40" s="178"/>
      <c r="CU40" s="179"/>
      <c r="CV40" s="177"/>
      <c r="CW40" s="178"/>
      <c r="CX40" s="178"/>
      <c r="CY40" s="178"/>
      <c r="CZ40" s="179"/>
      <c r="DA40" s="177"/>
      <c r="DB40" s="178"/>
      <c r="DC40" s="178"/>
      <c r="DD40" s="178"/>
      <c r="DE40" s="179"/>
      <c r="DF40" s="1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</row>
    <row r="41" spans="1:210" ht="27.7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108"/>
      <c r="N41" s="63"/>
      <c r="O41" s="63"/>
      <c r="P41" s="213"/>
      <c r="Q41" s="214"/>
      <c r="R41" s="214"/>
      <c r="S41" s="214"/>
      <c r="T41" s="214"/>
      <c r="U41" s="215"/>
      <c r="V41" s="216"/>
      <c r="W41" s="217"/>
      <c r="X41" s="217"/>
      <c r="Y41" s="217"/>
      <c r="Z41" s="217"/>
      <c r="AA41" s="218"/>
      <c r="AB41" s="4"/>
      <c r="AC41" s="33"/>
      <c r="AD41" s="3"/>
      <c r="AE41" s="3"/>
      <c r="AF41" s="359"/>
      <c r="AG41" s="360"/>
      <c r="AH41" s="360"/>
      <c r="AI41" s="360"/>
      <c r="AJ41" s="360"/>
      <c r="AK41" s="360"/>
      <c r="AL41" s="361"/>
      <c r="AM41" s="189"/>
      <c r="AN41" s="190"/>
      <c r="AO41" s="190"/>
      <c r="AP41" s="190"/>
      <c r="AQ41" s="190"/>
      <c r="AR41" s="190"/>
      <c r="AS41" s="191"/>
      <c r="AT41" s="189"/>
      <c r="AU41" s="190"/>
      <c r="AV41" s="190"/>
      <c r="AW41" s="190"/>
      <c r="AX41" s="190"/>
      <c r="AY41" s="190"/>
      <c r="AZ41" s="191"/>
      <c r="BA41" s="207">
        <f t="shared" si="1"/>
        <v>0</v>
      </c>
      <c r="BB41" s="208"/>
      <c r="BC41" s="208"/>
      <c r="BD41" s="208"/>
      <c r="BE41" s="208"/>
      <c r="BF41" s="209"/>
      <c r="BG41" s="198"/>
      <c r="BH41" s="199"/>
      <c r="BI41" s="199"/>
      <c r="BJ41" s="199"/>
      <c r="BK41" s="199"/>
      <c r="BL41" s="200"/>
      <c r="BM41" s="198"/>
      <c r="BN41" s="199"/>
      <c r="BO41" s="199"/>
      <c r="BP41" s="199"/>
      <c r="BQ41" s="199"/>
      <c r="BR41" s="200"/>
      <c r="BS41" s="192">
        <f t="shared" si="2"/>
        <v>0</v>
      </c>
      <c r="BT41" s="193"/>
      <c r="BU41" s="193"/>
      <c r="BV41" s="193"/>
      <c r="BW41" s="194"/>
      <c r="BX41" s="1"/>
      <c r="BY41" s="1"/>
      <c r="BZ41" s="12"/>
      <c r="CA41" s="1"/>
      <c r="CB41" s="207"/>
      <c r="CC41" s="208"/>
      <c r="CD41" s="208"/>
      <c r="CE41" s="208"/>
      <c r="CF41" s="208"/>
      <c r="CG41" s="209"/>
      <c r="CH41" s="2"/>
      <c r="CI41" s="118"/>
      <c r="CJ41" s="207"/>
      <c r="CK41" s="208"/>
      <c r="CL41" s="208"/>
      <c r="CM41" s="208"/>
      <c r="CN41" s="208"/>
      <c r="CO41" s="209"/>
      <c r="CP41" s="177"/>
      <c r="CQ41" s="178"/>
      <c r="CR41" s="178"/>
      <c r="CS41" s="178"/>
      <c r="CT41" s="178"/>
      <c r="CU41" s="179"/>
      <c r="CV41" s="177"/>
      <c r="CW41" s="178"/>
      <c r="CX41" s="178"/>
      <c r="CY41" s="178"/>
      <c r="CZ41" s="179"/>
      <c r="DA41" s="177"/>
      <c r="DB41" s="178"/>
      <c r="DC41" s="178"/>
      <c r="DD41" s="178"/>
      <c r="DE41" s="179"/>
      <c r="DF41" s="1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</row>
    <row r="42" spans="1:210" ht="36" customHeight="1" hidden="1" outlineLevel="1">
      <c r="A42" s="177"/>
      <c r="B42" s="178"/>
      <c r="C42" s="178"/>
      <c r="D42" s="178"/>
      <c r="E42" s="178"/>
      <c r="F42" s="179"/>
      <c r="G42" s="159"/>
      <c r="H42" s="160"/>
      <c r="I42" s="160"/>
      <c r="J42" s="160"/>
      <c r="K42" s="160"/>
      <c r="L42" s="161"/>
      <c r="M42" s="108"/>
      <c r="N42" s="63"/>
      <c r="O42" s="63"/>
      <c r="P42" s="213"/>
      <c r="Q42" s="214"/>
      <c r="R42" s="214"/>
      <c r="S42" s="214"/>
      <c r="T42" s="214"/>
      <c r="U42" s="215"/>
      <c r="V42" s="216"/>
      <c r="W42" s="217"/>
      <c r="X42" s="217"/>
      <c r="Y42" s="217"/>
      <c r="Z42" s="217"/>
      <c r="AA42" s="218"/>
      <c r="AB42" s="4"/>
      <c r="AC42" s="33"/>
      <c r="AD42" s="3"/>
      <c r="AE42" s="3"/>
      <c r="AF42" s="359"/>
      <c r="AG42" s="360"/>
      <c r="AH42" s="360"/>
      <c r="AI42" s="360"/>
      <c r="AJ42" s="360"/>
      <c r="AK42" s="360"/>
      <c r="AL42" s="361"/>
      <c r="AM42" s="189"/>
      <c r="AN42" s="190"/>
      <c r="AO42" s="190"/>
      <c r="AP42" s="190"/>
      <c r="AQ42" s="190"/>
      <c r="AR42" s="190"/>
      <c r="AS42" s="191"/>
      <c r="AT42" s="189"/>
      <c r="AU42" s="190"/>
      <c r="AV42" s="190"/>
      <c r="AW42" s="190"/>
      <c r="AX42" s="190"/>
      <c r="AY42" s="190"/>
      <c r="AZ42" s="191"/>
      <c r="BA42" s="198">
        <f>BG42+BM42+BS42</f>
        <v>0</v>
      </c>
      <c r="BB42" s="199"/>
      <c r="BC42" s="199"/>
      <c r="BD42" s="199"/>
      <c r="BE42" s="199"/>
      <c r="BF42" s="200"/>
      <c r="BG42" s="198"/>
      <c r="BH42" s="199"/>
      <c r="BI42" s="199"/>
      <c r="BJ42" s="199"/>
      <c r="BK42" s="199"/>
      <c r="BL42" s="200"/>
      <c r="BM42" s="198"/>
      <c r="BN42" s="199"/>
      <c r="BO42" s="199"/>
      <c r="BP42" s="199"/>
      <c r="BQ42" s="199"/>
      <c r="BR42" s="200"/>
      <c r="BS42" s="192">
        <f t="shared" si="2"/>
        <v>0</v>
      </c>
      <c r="BT42" s="193"/>
      <c r="BU42" s="193"/>
      <c r="BV42" s="193"/>
      <c r="BW42" s="194"/>
      <c r="BX42" s="1"/>
      <c r="BY42" s="1"/>
      <c r="BZ42" s="12"/>
      <c r="CA42" s="1"/>
      <c r="CB42" s="207"/>
      <c r="CC42" s="208"/>
      <c r="CD42" s="208"/>
      <c r="CE42" s="208"/>
      <c r="CF42" s="208"/>
      <c r="CG42" s="209"/>
      <c r="CH42" s="2"/>
      <c r="CI42" s="118"/>
      <c r="CJ42" s="207"/>
      <c r="CK42" s="208"/>
      <c r="CL42" s="208"/>
      <c r="CM42" s="208"/>
      <c r="CN42" s="208"/>
      <c r="CO42" s="209"/>
      <c r="CP42" s="177"/>
      <c r="CQ42" s="178"/>
      <c r="CR42" s="178"/>
      <c r="CS42" s="178"/>
      <c r="CT42" s="178"/>
      <c r="CU42" s="179"/>
      <c r="CV42" s="177"/>
      <c r="CW42" s="178"/>
      <c r="CX42" s="178"/>
      <c r="CY42" s="178"/>
      <c r="CZ42" s="179"/>
      <c r="DA42" s="177"/>
      <c r="DB42" s="178"/>
      <c r="DC42" s="178"/>
      <c r="DD42" s="178"/>
      <c r="DE42" s="179"/>
      <c r="DF42" s="1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</row>
    <row r="43" spans="1:210" ht="24.75" customHeight="1" hidden="1" outlineLevel="1">
      <c r="A43" s="177"/>
      <c r="B43" s="178"/>
      <c r="C43" s="178"/>
      <c r="D43" s="178"/>
      <c r="E43" s="178"/>
      <c r="F43" s="179"/>
      <c r="G43" s="159"/>
      <c r="H43" s="160"/>
      <c r="I43" s="160"/>
      <c r="J43" s="160"/>
      <c r="K43" s="160"/>
      <c r="L43" s="161"/>
      <c r="M43" s="108"/>
      <c r="N43" s="63"/>
      <c r="O43" s="63"/>
      <c r="P43" s="213"/>
      <c r="Q43" s="214"/>
      <c r="R43" s="214"/>
      <c r="S43" s="214"/>
      <c r="T43" s="214"/>
      <c r="U43" s="215"/>
      <c r="V43" s="216"/>
      <c r="W43" s="217"/>
      <c r="X43" s="217"/>
      <c r="Y43" s="217"/>
      <c r="Z43" s="217"/>
      <c r="AA43" s="218"/>
      <c r="AB43" s="4"/>
      <c r="AC43" s="33"/>
      <c r="AD43" s="3"/>
      <c r="AE43" s="3"/>
      <c r="AF43" s="359"/>
      <c r="AG43" s="360"/>
      <c r="AH43" s="360"/>
      <c r="AI43" s="360"/>
      <c r="AJ43" s="360"/>
      <c r="AK43" s="360"/>
      <c r="AL43" s="361"/>
      <c r="AM43" s="189"/>
      <c r="AN43" s="190"/>
      <c r="AO43" s="190"/>
      <c r="AP43" s="190"/>
      <c r="AQ43" s="190"/>
      <c r="AR43" s="190"/>
      <c r="AS43" s="191"/>
      <c r="AT43" s="189"/>
      <c r="AU43" s="190"/>
      <c r="AV43" s="190"/>
      <c r="AW43" s="190"/>
      <c r="AX43" s="190"/>
      <c r="AY43" s="190"/>
      <c r="AZ43" s="191"/>
      <c r="BA43" s="207">
        <f t="shared" si="1"/>
        <v>0</v>
      </c>
      <c r="BB43" s="208"/>
      <c r="BC43" s="208"/>
      <c r="BD43" s="208"/>
      <c r="BE43" s="208"/>
      <c r="BF43" s="209"/>
      <c r="BG43" s="198"/>
      <c r="BH43" s="199"/>
      <c r="BI43" s="199"/>
      <c r="BJ43" s="199"/>
      <c r="BK43" s="199"/>
      <c r="BL43" s="200"/>
      <c r="BM43" s="198"/>
      <c r="BN43" s="199"/>
      <c r="BO43" s="199"/>
      <c r="BP43" s="199"/>
      <c r="BQ43" s="199"/>
      <c r="BR43" s="200"/>
      <c r="BS43" s="192">
        <f t="shared" si="2"/>
        <v>0</v>
      </c>
      <c r="BT43" s="193"/>
      <c r="BU43" s="193"/>
      <c r="BV43" s="193"/>
      <c r="BW43" s="194"/>
      <c r="BX43" s="1"/>
      <c r="BY43" s="1"/>
      <c r="BZ43" s="12"/>
      <c r="CA43" s="1"/>
      <c r="CB43" s="207"/>
      <c r="CC43" s="208"/>
      <c r="CD43" s="208"/>
      <c r="CE43" s="208"/>
      <c r="CF43" s="208"/>
      <c r="CG43" s="209"/>
      <c r="CH43" s="2"/>
      <c r="CI43" s="118"/>
      <c r="CJ43" s="207"/>
      <c r="CK43" s="208"/>
      <c r="CL43" s="208"/>
      <c r="CM43" s="208"/>
      <c r="CN43" s="208"/>
      <c r="CO43" s="209"/>
      <c r="CP43" s="177"/>
      <c r="CQ43" s="178"/>
      <c r="CR43" s="178"/>
      <c r="CS43" s="178"/>
      <c r="CT43" s="178"/>
      <c r="CU43" s="179"/>
      <c r="CV43" s="177"/>
      <c r="CW43" s="178"/>
      <c r="CX43" s="178"/>
      <c r="CY43" s="178"/>
      <c r="CZ43" s="179"/>
      <c r="DA43" s="177"/>
      <c r="DB43" s="178"/>
      <c r="DC43" s="178"/>
      <c r="DD43" s="178"/>
      <c r="DE43" s="179"/>
      <c r="DF43" s="1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</row>
    <row r="44" spans="1:210" ht="15" customHeight="1" collapsed="1">
      <c r="A44" s="334" t="s">
        <v>36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6"/>
      <c r="AB44" s="99" t="s">
        <v>37</v>
      </c>
      <c r="AC44" s="70">
        <f>AC45+AC46+AC47+AC49+AC48</f>
        <v>6.82</v>
      </c>
      <c r="AD44" s="100"/>
      <c r="AE44" s="100"/>
      <c r="AF44" s="371" t="s">
        <v>38</v>
      </c>
      <c r="AG44" s="372"/>
      <c r="AH44" s="372"/>
      <c r="AI44" s="372"/>
      <c r="AJ44" s="372"/>
      <c r="AK44" s="372"/>
      <c r="AL44" s="373"/>
      <c r="AM44" s="337" t="s">
        <v>38</v>
      </c>
      <c r="AN44" s="338"/>
      <c r="AO44" s="338"/>
      <c r="AP44" s="338"/>
      <c r="AQ44" s="338"/>
      <c r="AR44" s="338"/>
      <c r="AS44" s="339"/>
      <c r="AT44" s="337" t="s">
        <v>38</v>
      </c>
      <c r="AU44" s="338"/>
      <c r="AV44" s="338"/>
      <c r="AW44" s="338"/>
      <c r="AX44" s="338"/>
      <c r="AY44" s="338"/>
      <c r="AZ44" s="339"/>
      <c r="BA44" s="231">
        <f>BA45+BA46+BA47+BA49+BA48</f>
        <v>0</v>
      </c>
      <c r="BB44" s="232"/>
      <c r="BC44" s="232"/>
      <c r="BD44" s="232"/>
      <c r="BE44" s="232"/>
      <c r="BF44" s="233"/>
      <c r="BG44" s="231">
        <f>BG45+BG46+BG47+BG49+BG48</f>
        <v>0</v>
      </c>
      <c r="BH44" s="232"/>
      <c r="BI44" s="232"/>
      <c r="BJ44" s="232"/>
      <c r="BK44" s="232"/>
      <c r="BL44" s="233"/>
      <c r="BM44" s="231">
        <f>BM45+BM46+BM47+BM48+BM49</f>
        <v>0</v>
      </c>
      <c r="BN44" s="232"/>
      <c r="BO44" s="232"/>
      <c r="BP44" s="232"/>
      <c r="BQ44" s="232"/>
      <c r="BR44" s="233"/>
      <c r="BS44" s="231">
        <f>BS45+BS46+BS47+BS48+BS49</f>
        <v>0</v>
      </c>
      <c r="BT44" s="232"/>
      <c r="BU44" s="232"/>
      <c r="BV44" s="232"/>
      <c r="BW44" s="233"/>
      <c r="BX44" s="31">
        <f>BX45+BX46+BX47+BX49</f>
        <v>0</v>
      </c>
      <c r="BY44" s="31">
        <f>BY45+BY46+BY47+BY49+BY48</f>
        <v>0</v>
      </c>
      <c r="BZ44" s="31">
        <f>BZ45+BZ46+BZ47+BZ49+BZ48</f>
        <v>0</v>
      </c>
      <c r="CA44" s="31">
        <f>CA45+CA46+CA47+CA49+CA48</f>
        <v>0</v>
      </c>
      <c r="CB44" s="337"/>
      <c r="CC44" s="338"/>
      <c r="CD44" s="338"/>
      <c r="CE44" s="338"/>
      <c r="CF44" s="338"/>
      <c r="CG44" s="339"/>
      <c r="CH44" s="101"/>
      <c r="CI44" s="119"/>
      <c r="CJ44" s="337"/>
      <c r="CK44" s="338"/>
      <c r="CL44" s="338"/>
      <c r="CM44" s="338"/>
      <c r="CN44" s="338"/>
      <c r="CO44" s="339"/>
      <c r="CP44" s="234"/>
      <c r="CQ44" s="235"/>
      <c r="CR44" s="235"/>
      <c r="CS44" s="235"/>
      <c r="CT44" s="235"/>
      <c r="CU44" s="236"/>
      <c r="CV44" s="234"/>
      <c r="CW44" s="235"/>
      <c r="CX44" s="235"/>
      <c r="CY44" s="235"/>
      <c r="CZ44" s="236"/>
      <c r="DA44" s="234"/>
      <c r="DB44" s="235"/>
      <c r="DC44" s="235"/>
      <c r="DD44" s="235"/>
      <c r="DE44" s="236"/>
      <c r="DF44" s="35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</row>
    <row r="45" spans="1:210" ht="15" customHeight="1">
      <c r="A45" s="228" t="s">
        <v>50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30"/>
      <c r="AB45" s="29" t="s">
        <v>34</v>
      </c>
      <c r="AC45" s="70">
        <f>((_xlfn.SUMIFS($AC$12:$AC$43,$AB$12:$AB$43,"П")))</f>
        <v>0</v>
      </c>
      <c r="AD45" s="30"/>
      <c r="AE45" s="30"/>
      <c r="AF45" s="374" t="s">
        <v>38</v>
      </c>
      <c r="AG45" s="375"/>
      <c r="AH45" s="375"/>
      <c r="AI45" s="375"/>
      <c r="AJ45" s="375"/>
      <c r="AK45" s="375"/>
      <c r="AL45" s="376"/>
      <c r="AM45" s="231" t="s">
        <v>38</v>
      </c>
      <c r="AN45" s="232"/>
      <c r="AO45" s="232"/>
      <c r="AP45" s="232"/>
      <c r="AQ45" s="232"/>
      <c r="AR45" s="232"/>
      <c r="AS45" s="233"/>
      <c r="AT45" s="231" t="s">
        <v>38</v>
      </c>
      <c r="AU45" s="232"/>
      <c r="AV45" s="232"/>
      <c r="AW45" s="232"/>
      <c r="AX45" s="232"/>
      <c r="AY45" s="232"/>
      <c r="AZ45" s="233"/>
      <c r="BA45" s="231">
        <f>((_xlfn.SUMIFS($BA$14:$BA$43,$AB$14:$AB$43,"П",$DF$14:$DF$43,"0")))</f>
        <v>0</v>
      </c>
      <c r="BB45" s="232"/>
      <c r="BC45" s="232"/>
      <c r="BD45" s="232"/>
      <c r="BE45" s="232"/>
      <c r="BF45" s="233"/>
      <c r="BG45" s="231">
        <f>((_xlfn.SUMIFS($BG$14:$BG$43,$AB$14:$AB$43,"П",$DF$14:$DF$43,"0")))</f>
        <v>0</v>
      </c>
      <c r="BH45" s="232"/>
      <c r="BI45" s="232"/>
      <c r="BJ45" s="232"/>
      <c r="BK45" s="232"/>
      <c r="BL45" s="233"/>
      <c r="BM45" s="231">
        <f>((_xlfn.SUMIFS($BM$14:$BM$43,$AB$14:$AB$43,"П",$DF$14:$DF$43,"0")))</f>
        <v>0</v>
      </c>
      <c r="BN45" s="232"/>
      <c r="BO45" s="232"/>
      <c r="BP45" s="232"/>
      <c r="BQ45" s="232"/>
      <c r="BR45" s="233"/>
      <c r="BS45" s="231">
        <f>((_xlfn.SUMIFS($BS$14:$BS$43,$AB$14:$AB$43,"П",$DF$14:$DF$43,"0")))</f>
        <v>0</v>
      </c>
      <c r="BT45" s="232"/>
      <c r="BU45" s="232"/>
      <c r="BV45" s="232"/>
      <c r="BW45" s="233"/>
      <c r="BX45" s="35">
        <f>((_xlfn.SUMIFS($BX$14:$BX$43,$AB$14:$AB$43,"П",$DF$14:$DF$43,"0")))</f>
        <v>0</v>
      </c>
      <c r="BY45" s="35">
        <f>((_xlfn.SUMIFS($BY$14:$BY$43,$AB$14:$AB$43,"П",$DF$14:$DF$43,"0")))</f>
        <v>0</v>
      </c>
      <c r="BZ45" s="35">
        <f>((_xlfn.SUMIFS($BZ$14:$BZ$43,$AB$14:$AB$43,"П",$DF$14:$DF$43,"0")))</f>
        <v>0</v>
      </c>
      <c r="CA45" s="35">
        <f>((_xlfn.SUMIFS($CA$14:$CA$43,$AB$14:$AB$43,"П",$DF$14:$DF$43,"0")))</f>
        <v>0</v>
      </c>
      <c r="CB45" s="231"/>
      <c r="CC45" s="232"/>
      <c r="CD45" s="232"/>
      <c r="CE45" s="232"/>
      <c r="CF45" s="232"/>
      <c r="CG45" s="233"/>
      <c r="CH45" s="27"/>
      <c r="CI45" s="120"/>
      <c r="CJ45" s="231"/>
      <c r="CK45" s="232"/>
      <c r="CL45" s="232"/>
      <c r="CM45" s="232"/>
      <c r="CN45" s="232"/>
      <c r="CO45" s="233"/>
      <c r="CP45" s="234" t="s">
        <v>38</v>
      </c>
      <c r="CQ45" s="235"/>
      <c r="CR45" s="235"/>
      <c r="CS45" s="235"/>
      <c r="CT45" s="235"/>
      <c r="CU45" s="236"/>
      <c r="CV45" s="237" t="s">
        <v>38</v>
      </c>
      <c r="CW45" s="238"/>
      <c r="CX45" s="238"/>
      <c r="CY45" s="238"/>
      <c r="CZ45" s="239"/>
      <c r="DA45" s="237" t="s">
        <v>38</v>
      </c>
      <c r="DB45" s="238"/>
      <c r="DC45" s="238"/>
      <c r="DD45" s="238"/>
      <c r="DE45" s="239"/>
      <c r="DF45" s="32" t="s">
        <v>39</v>
      </c>
      <c r="DG45" s="28"/>
      <c r="DH45" s="28"/>
      <c r="DI45" s="28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</row>
    <row r="46" spans="1:210" ht="15" customHeight="1">
      <c r="A46" s="228" t="s">
        <v>40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30"/>
      <c r="AB46" s="29" t="s">
        <v>41</v>
      </c>
      <c r="AC46" s="70">
        <f>((_xlfn.SUMIFS($AC$12:$AC$43,$AB$12:$AB$43,"А")))</f>
        <v>0</v>
      </c>
      <c r="AD46" s="30"/>
      <c r="AE46" s="30"/>
      <c r="AF46" s="374" t="s">
        <v>38</v>
      </c>
      <c r="AG46" s="375"/>
      <c r="AH46" s="375"/>
      <c r="AI46" s="375"/>
      <c r="AJ46" s="375"/>
      <c r="AK46" s="375"/>
      <c r="AL46" s="376"/>
      <c r="AM46" s="231" t="s">
        <v>38</v>
      </c>
      <c r="AN46" s="232"/>
      <c r="AO46" s="232"/>
      <c r="AP46" s="232"/>
      <c r="AQ46" s="232"/>
      <c r="AR46" s="232"/>
      <c r="AS46" s="233"/>
      <c r="AT46" s="231" t="s">
        <v>38</v>
      </c>
      <c r="AU46" s="232"/>
      <c r="AV46" s="232"/>
      <c r="AW46" s="232"/>
      <c r="AX46" s="232"/>
      <c r="AY46" s="232"/>
      <c r="AZ46" s="233"/>
      <c r="BA46" s="231">
        <f>((_xlfn.SUMIFS($BA$14:$BA$43,$AB$14:$AB$43,"А",$DF$14:$DF$43,"0")))</f>
        <v>0</v>
      </c>
      <c r="BB46" s="232"/>
      <c r="BC46" s="232"/>
      <c r="BD46" s="232"/>
      <c r="BE46" s="232"/>
      <c r="BF46" s="233"/>
      <c r="BG46" s="231">
        <f>((_xlfn.SUMIFS($BG$14:$BG$43,$AB$14:$AB$43,"А",$DF$14:$DF$43,"0")))</f>
        <v>0</v>
      </c>
      <c r="BH46" s="232"/>
      <c r="BI46" s="232"/>
      <c r="BJ46" s="232"/>
      <c r="BK46" s="232"/>
      <c r="BL46" s="233"/>
      <c r="BM46" s="231">
        <f>((_xlfn.SUMIFS($BG$14:$BG$43,$AB$14:$AB$43,"А",$DF$14:$DF$43,"0")))</f>
        <v>0</v>
      </c>
      <c r="BN46" s="232"/>
      <c r="BO46" s="232"/>
      <c r="BP46" s="232"/>
      <c r="BQ46" s="232"/>
      <c r="BR46" s="233"/>
      <c r="BS46" s="231">
        <f>((_xlfn.SUMIFS($BG$14:$BG$43,$AB$14:$AB$43,"А",$DF$14:$DF$43,"0")))</f>
        <v>0</v>
      </c>
      <c r="BT46" s="232"/>
      <c r="BU46" s="232"/>
      <c r="BV46" s="232"/>
      <c r="BW46" s="233"/>
      <c r="BX46" s="35">
        <f>((_xlfn.SUMIFS($BX$14:$BX$43,$AB$14:$AB$43,"А",$DF$14:$DF$43,"0")))</f>
        <v>0</v>
      </c>
      <c r="BY46" s="35">
        <f>((_xlfn.SUMIFS($BY$14:$BY$43,$AB$14:$AB$43,"А",$DF$14:$DF$43,"0")))</f>
        <v>0</v>
      </c>
      <c r="BZ46" s="35">
        <f>((_xlfn.SUMIFS($BZ$14:$BZ$43,$AB$14:$AB$43,"А",$DF$14:$DF$43,"0")))</f>
        <v>0</v>
      </c>
      <c r="CA46" s="35">
        <f>((_xlfn.SUMIFS($CA$14:$CA$43,$AB$14:$AB$43,"А",$DF$14:$DF$43,"0")))</f>
        <v>0</v>
      </c>
      <c r="CB46" s="231"/>
      <c r="CC46" s="232"/>
      <c r="CD46" s="232"/>
      <c r="CE46" s="232"/>
      <c r="CF46" s="232"/>
      <c r="CG46" s="233"/>
      <c r="CH46" s="27"/>
      <c r="CI46" s="120"/>
      <c r="CJ46" s="231"/>
      <c r="CK46" s="232"/>
      <c r="CL46" s="232"/>
      <c r="CM46" s="232"/>
      <c r="CN46" s="232"/>
      <c r="CO46" s="233"/>
      <c r="CP46" s="237" t="s">
        <v>38</v>
      </c>
      <c r="CQ46" s="238"/>
      <c r="CR46" s="238"/>
      <c r="CS46" s="238"/>
      <c r="CT46" s="238"/>
      <c r="CU46" s="239"/>
      <c r="CV46" s="237" t="s">
        <v>38</v>
      </c>
      <c r="CW46" s="238"/>
      <c r="CX46" s="238"/>
      <c r="CY46" s="238"/>
      <c r="CZ46" s="239"/>
      <c r="DA46" s="237" t="s">
        <v>38</v>
      </c>
      <c r="DB46" s="238"/>
      <c r="DC46" s="238"/>
      <c r="DD46" s="238"/>
      <c r="DE46" s="239"/>
      <c r="DF46" s="31" t="s">
        <v>39</v>
      </c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</row>
    <row r="47" spans="1:210" ht="22.5" customHeight="1">
      <c r="A47" s="249" t="s">
        <v>42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1"/>
      <c r="AB47" s="29" t="s">
        <v>35</v>
      </c>
      <c r="AC47" s="51">
        <f>((_xlfn.SUMIFS($AC$12:$AC$22,$AB$12:$AB$22,"В")))</f>
        <v>6.82</v>
      </c>
      <c r="AD47" s="30"/>
      <c r="AE47" s="30"/>
      <c r="AF47" s="374" t="s">
        <v>38</v>
      </c>
      <c r="AG47" s="375"/>
      <c r="AH47" s="375"/>
      <c r="AI47" s="375"/>
      <c r="AJ47" s="375"/>
      <c r="AK47" s="375"/>
      <c r="AL47" s="376"/>
      <c r="AM47" s="231" t="s">
        <v>38</v>
      </c>
      <c r="AN47" s="232"/>
      <c r="AO47" s="232"/>
      <c r="AP47" s="232"/>
      <c r="AQ47" s="232"/>
      <c r="AR47" s="232"/>
      <c r="AS47" s="233"/>
      <c r="AT47" s="231" t="s">
        <v>38</v>
      </c>
      <c r="AU47" s="232"/>
      <c r="AV47" s="232"/>
      <c r="AW47" s="232"/>
      <c r="AX47" s="232"/>
      <c r="AY47" s="232"/>
      <c r="AZ47" s="233"/>
      <c r="BA47" s="231">
        <f>((_xlfn.SUMIFS($BA$14:$BA$43,$AB$14:$AB$43,"В",$DF$14:$DF$43,"0")))</f>
        <v>0</v>
      </c>
      <c r="BB47" s="232"/>
      <c r="BC47" s="232"/>
      <c r="BD47" s="232"/>
      <c r="BE47" s="232"/>
      <c r="BF47" s="233"/>
      <c r="BG47" s="231">
        <f>((_xlfn.SUMIFS($BG$14:$BG$43,$AB$14:$AB$43,"В",$DF$14:$DF$43,"0")))</f>
        <v>0</v>
      </c>
      <c r="BH47" s="232"/>
      <c r="BI47" s="232"/>
      <c r="BJ47" s="232"/>
      <c r="BK47" s="232"/>
      <c r="BL47" s="233"/>
      <c r="BM47" s="231">
        <f>((_xlfn.SUMIFS($BG$14:$BG$43,$AB$14:$AB$43,"В",$DF$14:$DF$43,"0")))</f>
        <v>0</v>
      </c>
      <c r="BN47" s="232"/>
      <c r="BO47" s="232"/>
      <c r="BP47" s="232"/>
      <c r="BQ47" s="232"/>
      <c r="BR47" s="233"/>
      <c r="BS47" s="231">
        <f>((_xlfn.SUMIFS($BG$14:$BG$43,$AB$14:$AB$43,"В",$DF$14:$DF$43,"0")))</f>
        <v>0</v>
      </c>
      <c r="BT47" s="232"/>
      <c r="BU47" s="232"/>
      <c r="BV47" s="232"/>
      <c r="BW47" s="233"/>
      <c r="BX47" s="35">
        <f>((_xlfn.SUMIFS($BX$14:$BX$43,$AB$14:$AB$43,"В",$DF$14:$DF$43,"0")))</f>
        <v>0</v>
      </c>
      <c r="BY47" s="35">
        <f>((_xlfn.SUMIFS($BY$14:$BY$43,$AB$14:$AB$43,"В",$DF$14:$DF$43,"0")))</f>
        <v>0</v>
      </c>
      <c r="BZ47" s="35">
        <f>((_xlfn.SUMIFS($BZ$14:$BZ$43,$AB$14:$AB$43,"В",$DF$14:$DF$43,"0")))</f>
        <v>0</v>
      </c>
      <c r="CA47" s="35">
        <f>((_xlfn.SUMIFS($CA$14:$CA$43,$AB$14:$AB$43,"В",$DF$14:$DF$43,"0")))</f>
        <v>0</v>
      </c>
      <c r="CB47" s="231"/>
      <c r="CC47" s="232"/>
      <c r="CD47" s="232"/>
      <c r="CE47" s="232"/>
      <c r="CF47" s="232"/>
      <c r="CG47" s="233"/>
      <c r="CH47" s="27"/>
      <c r="CI47" s="120"/>
      <c r="CJ47" s="231"/>
      <c r="CK47" s="232"/>
      <c r="CL47" s="232"/>
      <c r="CM47" s="232"/>
      <c r="CN47" s="232"/>
      <c r="CO47" s="233"/>
      <c r="CP47" s="237" t="s">
        <v>38</v>
      </c>
      <c r="CQ47" s="238"/>
      <c r="CR47" s="238"/>
      <c r="CS47" s="238"/>
      <c r="CT47" s="238"/>
      <c r="CU47" s="239"/>
      <c r="CV47" s="237" t="s">
        <v>38</v>
      </c>
      <c r="CW47" s="238"/>
      <c r="CX47" s="238"/>
      <c r="CY47" s="238"/>
      <c r="CZ47" s="239"/>
      <c r="DA47" s="237" t="s">
        <v>38</v>
      </c>
      <c r="DB47" s="238"/>
      <c r="DC47" s="238"/>
      <c r="DD47" s="238"/>
      <c r="DE47" s="239"/>
      <c r="DF47" s="31">
        <v>0</v>
      </c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</row>
    <row r="48" spans="1:210" ht="15">
      <c r="A48" s="252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B48" s="29" t="s">
        <v>35</v>
      </c>
      <c r="AC48" s="70">
        <f>((_xlfn.SUMIFS($AC$14:$AC$43,$AB$14:$AB$43,"В",$DF$14:$DF$43,"1")))</f>
        <v>0</v>
      </c>
      <c r="AD48" s="30"/>
      <c r="AE48" s="30"/>
      <c r="AF48" s="374" t="s">
        <v>38</v>
      </c>
      <c r="AG48" s="375"/>
      <c r="AH48" s="375"/>
      <c r="AI48" s="375"/>
      <c r="AJ48" s="375"/>
      <c r="AK48" s="375"/>
      <c r="AL48" s="376"/>
      <c r="AM48" s="231" t="s">
        <v>38</v>
      </c>
      <c r="AN48" s="232"/>
      <c r="AO48" s="232"/>
      <c r="AP48" s="232"/>
      <c r="AQ48" s="232"/>
      <c r="AR48" s="232"/>
      <c r="AS48" s="233"/>
      <c r="AT48" s="231" t="s">
        <v>38</v>
      </c>
      <c r="AU48" s="232"/>
      <c r="AV48" s="232"/>
      <c r="AW48" s="232"/>
      <c r="AX48" s="232"/>
      <c r="AY48" s="232"/>
      <c r="AZ48" s="233"/>
      <c r="BA48" s="231">
        <f>((_xlfn.SUMIFS($BA$14:$BA$43,$AB$14:$AB$43,"В",$DF$14:$DF$43,"1")))</f>
        <v>0</v>
      </c>
      <c r="BB48" s="232"/>
      <c r="BC48" s="232"/>
      <c r="BD48" s="232"/>
      <c r="BE48" s="232"/>
      <c r="BF48" s="233"/>
      <c r="BG48" s="231">
        <f>((_xlfn.SUMIFS($BG$14:$BG$43,$AB$14:$AB$43,"В",$DF$14:$DF$43,"1")))</f>
        <v>0</v>
      </c>
      <c r="BH48" s="232"/>
      <c r="BI48" s="232"/>
      <c r="BJ48" s="232"/>
      <c r="BK48" s="232"/>
      <c r="BL48" s="233"/>
      <c r="BM48" s="231">
        <f>((_xlfn.SUMIFS($BG$14:$BG$43,$AB$14:$AB$43,"В",$DF$14:$DF$43,"1")))</f>
        <v>0</v>
      </c>
      <c r="BN48" s="232"/>
      <c r="BO48" s="232"/>
      <c r="BP48" s="232"/>
      <c r="BQ48" s="232"/>
      <c r="BR48" s="233"/>
      <c r="BS48" s="231">
        <f>((_xlfn.SUMIFS($BG$14:$BG$43,$AB$14:$AB$43,"В",$DF$14:$DF$43,"1")))</f>
        <v>0</v>
      </c>
      <c r="BT48" s="232"/>
      <c r="BU48" s="232"/>
      <c r="BV48" s="232"/>
      <c r="BW48" s="233"/>
      <c r="BX48" s="35">
        <f>((_xlfn.SUMIFS($BX$14:$BX$43,$AB$14:$AB$43,"В",$DF$14:$DF$43,"1")))</f>
        <v>0</v>
      </c>
      <c r="BY48" s="35">
        <f>((_xlfn.SUMIFS($BY$14:$BY$43,$AB$14:$AB$43,"В",$DF$14:$DF$43,"0")))</f>
        <v>0</v>
      </c>
      <c r="BZ48" s="35">
        <f>((_xlfn.SUMIFS($BZ$14:$BZ$43,$AB$14:$AB$43,"В",$DF$14:$DF$43,"0")))</f>
        <v>0</v>
      </c>
      <c r="CA48" s="35">
        <f>((_xlfn.SUMIFS($CA$14:$CA$43,$AB$14:$AB$43,"В",$DF$14:$DF$43,"0")))</f>
        <v>0</v>
      </c>
      <c r="CB48" s="231"/>
      <c r="CC48" s="232"/>
      <c r="CD48" s="232"/>
      <c r="CE48" s="232"/>
      <c r="CF48" s="232"/>
      <c r="CG48" s="233"/>
      <c r="CH48" s="27"/>
      <c r="CI48" s="120"/>
      <c r="CJ48" s="231"/>
      <c r="CK48" s="232"/>
      <c r="CL48" s="232"/>
      <c r="CM48" s="232"/>
      <c r="CN48" s="232"/>
      <c r="CO48" s="233"/>
      <c r="CP48" s="237" t="s">
        <v>38</v>
      </c>
      <c r="CQ48" s="238"/>
      <c r="CR48" s="238"/>
      <c r="CS48" s="238"/>
      <c r="CT48" s="238"/>
      <c r="CU48" s="239"/>
      <c r="CV48" s="237" t="s">
        <v>38</v>
      </c>
      <c r="CW48" s="238"/>
      <c r="CX48" s="238"/>
      <c r="CY48" s="238"/>
      <c r="CZ48" s="239"/>
      <c r="DA48" s="237" t="s">
        <v>38</v>
      </c>
      <c r="DB48" s="238"/>
      <c r="DC48" s="238"/>
      <c r="DD48" s="238"/>
      <c r="DE48" s="239"/>
      <c r="DF48" s="31">
        <v>1</v>
      </c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</row>
    <row r="49" spans="1:210" ht="15" customHeight="1">
      <c r="A49" s="228" t="s">
        <v>43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30"/>
      <c r="AB49" s="29" t="s">
        <v>44</v>
      </c>
      <c r="AC49" s="36">
        <f>((_xlfn.SUMIFS($AC$14:$AC$43,$AB$14:$AB$43,"В1",$DF$14:$DF$43,"1")))</f>
        <v>0</v>
      </c>
      <c r="AD49" s="30"/>
      <c r="AE49" s="30"/>
      <c r="AF49" s="374" t="s">
        <v>38</v>
      </c>
      <c r="AG49" s="375"/>
      <c r="AH49" s="375"/>
      <c r="AI49" s="375"/>
      <c r="AJ49" s="375"/>
      <c r="AK49" s="375"/>
      <c r="AL49" s="376"/>
      <c r="AM49" s="231" t="s">
        <v>38</v>
      </c>
      <c r="AN49" s="232"/>
      <c r="AO49" s="232"/>
      <c r="AP49" s="232"/>
      <c r="AQ49" s="232"/>
      <c r="AR49" s="232"/>
      <c r="AS49" s="233"/>
      <c r="AT49" s="231" t="s">
        <v>38</v>
      </c>
      <c r="AU49" s="232"/>
      <c r="AV49" s="232"/>
      <c r="AW49" s="232"/>
      <c r="AX49" s="232"/>
      <c r="AY49" s="232"/>
      <c r="AZ49" s="233"/>
      <c r="BA49" s="231">
        <f>((_xlfn.SUMIFS($BA$14:$BA$43,$AB$14:$AB$43,"В1",$DF$14:$DF$43,"1")))</f>
        <v>0</v>
      </c>
      <c r="BB49" s="232"/>
      <c r="BC49" s="232"/>
      <c r="BD49" s="232"/>
      <c r="BE49" s="232"/>
      <c r="BF49" s="233"/>
      <c r="BG49" s="231">
        <f>((_xlfn.SUMIFS($BG$14:$BG$43,$AB$14:$AB$43,"В1",$DF$14:$DF$43,"1")))</f>
        <v>0</v>
      </c>
      <c r="BH49" s="232"/>
      <c r="BI49" s="232"/>
      <c r="BJ49" s="232"/>
      <c r="BK49" s="232"/>
      <c r="BL49" s="233"/>
      <c r="BM49" s="231">
        <f>((_xlfn.SUMIFS($BG$14:$BG$43,$AB$14:$AB$43,"В1",$DF$14:$DF$43,"1")))</f>
        <v>0</v>
      </c>
      <c r="BN49" s="232"/>
      <c r="BO49" s="232"/>
      <c r="BP49" s="232"/>
      <c r="BQ49" s="232"/>
      <c r="BR49" s="233"/>
      <c r="BS49" s="231">
        <f>((_xlfn.SUMIFS($BG$14:$BG$43,$AB$14:$AB$43,"В1",$DF$14:$DF$43,"1")))</f>
        <v>0</v>
      </c>
      <c r="BT49" s="232"/>
      <c r="BU49" s="232"/>
      <c r="BV49" s="232"/>
      <c r="BW49" s="233"/>
      <c r="BX49" s="35">
        <f>((_xlfn.SUMIFS($BX$14:$BX$43,$AB$14:$AB$43,"В1",$DF$14:$DF$43,"1")))</f>
        <v>0</v>
      </c>
      <c r="BY49" s="35">
        <f>((_xlfn.SUMIFS($BY$14:$BY$43,$AB$14:$AB$43,"В1",$DF$14:$DF$43,"1")))</f>
        <v>0</v>
      </c>
      <c r="BZ49" s="35">
        <f>((_xlfn.SUMIFS($BZ$14:$BZ$43,$AB$14:$AB$43,"В1",$DF$14:$DF$43,"1")))</f>
        <v>0</v>
      </c>
      <c r="CA49" s="35">
        <f>((_xlfn.SUMIFS($CA$14:$CA$43,$AB$14:$AB$43,"В1",$DF$14:$DF$43,"1")))</f>
        <v>0</v>
      </c>
      <c r="CB49" s="231"/>
      <c r="CC49" s="232"/>
      <c r="CD49" s="232"/>
      <c r="CE49" s="232"/>
      <c r="CF49" s="232"/>
      <c r="CG49" s="233"/>
      <c r="CH49" s="27"/>
      <c r="CI49" s="120"/>
      <c r="CJ49" s="231"/>
      <c r="CK49" s="232"/>
      <c r="CL49" s="232"/>
      <c r="CM49" s="232"/>
      <c r="CN49" s="232"/>
      <c r="CO49" s="233"/>
      <c r="CP49" s="237" t="s">
        <v>38</v>
      </c>
      <c r="CQ49" s="238"/>
      <c r="CR49" s="238"/>
      <c r="CS49" s="238"/>
      <c r="CT49" s="238"/>
      <c r="CU49" s="239"/>
      <c r="CV49" s="237" t="s">
        <v>38</v>
      </c>
      <c r="CW49" s="238"/>
      <c r="CX49" s="238"/>
      <c r="CY49" s="238"/>
      <c r="CZ49" s="239"/>
      <c r="DA49" s="237" t="s">
        <v>38</v>
      </c>
      <c r="DB49" s="238"/>
      <c r="DC49" s="238"/>
      <c r="DD49" s="238"/>
      <c r="DE49" s="239"/>
      <c r="DF49" s="31" t="s">
        <v>33</v>
      </c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</row>
    <row r="50" spans="5:87" s="14" customFormat="1" ht="12.75"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15"/>
      <c r="AC50" s="15"/>
      <c r="AD50" s="16"/>
      <c r="AE50" s="16"/>
      <c r="AF50" s="111"/>
      <c r="AG50" s="111"/>
      <c r="AH50" s="111"/>
      <c r="AI50" s="111"/>
      <c r="AJ50" s="111"/>
      <c r="AK50" s="111"/>
      <c r="AL50" s="111"/>
      <c r="AU50" s="111"/>
      <c r="AV50" s="111"/>
      <c r="AW50" s="111"/>
      <c r="AX50" s="111"/>
      <c r="AY50" s="111"/>
      <c r="AZ50" s="111"/>
      <c r="BA50" s="260"/>
      <c r="BB50" s="260"/>
      <c r="BC50" s="260"/>
      <c r="BD50" s="260"/>
      <c r="BE50" s="260"/>
      <c r="BF50" s="260"/>
      <c r="CI50" s="127">
        <f>SUM(CI12:CI49)</f>
        <v>357.864</v>
      </c>
    </row>
    <row r="52" ht="14.25">
      <c r="AC52" s="14">
        <f>AC22+AC21+AC20+AC19+AC18+AC17+AC16+AC15+AC14+AC13+AC12</f>
        <v>6.82</v>
      </c>
    </row>
    <row r="53" ht="14.25">
      <c r="AC53" s="14">
        <f>AC12+AC14+AC15</f>
        <v>3.8</v>
      </c>
    </row>
    <row r="54" ht="14.25">
      <c r="AC54" s="14">
        <f>AC22+AC21+AC20+AC19+AC18+AC17+AC16+AC13</f>
        <v>3.02</v>
      </c>
    </row>
  </sheetData>
  <sheetProtection/>
  <mergeCells count="660">
    <mergeCell ref="A3:BY3"/>
    <mergeCell ref="AF4:AL4"/>
    <mergeCell ref="AM4:AT4"/>
    <mergeCell ref="BE4:BO4"/>
    <mergeCell ref="BP4:BW4"/>
    <mergeCell ref="BX4:BZ4"/>
    <mergeCell ref="A6:AC6"/>
    <mergeCell ref="AD6:AD9"/>
    <mergeCell ref="AE6:AE9"/>
    <mergeCell ref="AF6:CH6"/>
    <mergeCell ref="CJ6:CO9"/>
    <mergeCell ref="CP6:DE7"/>
    <mergeCell ref="AF7:AL9"/>
    <mergeCell ref="AM7:AS9"/>
    <mergeCell ref="AT7:AZ9"/>
    <mergeCell ref="BA7:CG7"/>
    <mergeCell ref="DF6:DF9"/>
    <mergeCell ref="A7:F9"/>
    <mergeCell ref="G7:L9"/>
    <mergeCell ref="M7:M9"/>
    <mergeCell ref="N7:N9"/>
    <mergeCell ref="O7:O9"/>
    <mergeCell ref="P7:U9"/>
    <mergeCell ref="V7:AA9"/>
    <mergeCell ref="AB7:AB9"/>
    <mergeCell ref="AC7:AC9"/>
    <mergeCell ref="CH7:CI8"/>
    <mergeCell ref="BA8:BF9"/>
    <mergeCell ref="BG8:BW8"/>
    <mergeCell ref="BX8:CA8"/>
    <mergeCell ref="CB8:CG9"/>
    <mergeCell ref="CP8:CU9"/>
    <mergeCell ref="CV8:CZ9"/>
    <mergeCell ref="DA8:DE9"/>
    <mergeCell ref="BG9:BL9"/>
    <mergeCell ref="BM9:BR9"/>
    <mergeCell ref="BS9:BW9"/>
    <mergeCell ref="A10:F10"/>
    <mergeCell ref="G10:L10"/>
    <mergeCell ref="P10:U10"/>
    <mergeCell ref="V10:AA10"/>
    <mergeCell ref="AF10:AL10"/>
    <mergeCell ref="AM10:AS10"/>
    <mergeCell ref="AT10:AZ10"/>
    <mergeCell ref="BA10:BF10"/>
    <mergeCell ref="BG10:BL10"/>
    <mergeCell ref="BM10:BR10"/>
    <mergeCell ref="BS10:BW10"/>
    <mergeCell ref="CB10:CG10"/>
    <mergeCell ref="CJ10:CO10"/>
    <mergeCell ref="CP10:CU10"/>
    <mergeCell ref="CV10:CZ10"/>
    <mergeCell ref="DA10:DE10"/>
    <mergeCell ref="A11:F11"/>
    <mergeCell ref="G11:L11"/>
    <mergeCell ref="P11:U11"/>
    <mergeCell ref="V11:AA11"/>
    <mergeCell ref="AF11:AL11"/>
    <mergeCell ref="AM11:AS11"/>
    <mergeCell ref="AT11:AZ11"/>
    <mergeCell ref="BA11:BF11"/>
    <mergeCell ref="BG11:BL11"/>
    <mergeCell ref="BM11:BR11"/>
    <mergeCell ref="BS11:BW11"/>
    <mergeCell ref="CB11:CG11"/>
    <mergeCell ref="CJ11:CO11"/>
    <mergeCell ref="CP11:CU11"/>
    <mergeCell ref="CV11:CZ11"/>
    <mergeCell ref="DA11:DE11"/>
    <mergeCell ref="A12:F12"/>
    <mergeCell ref="G12:L12"/>
    <mergeCell ref="P12:U12"/>
    <mergeCell ref="V12:AA12"/>
    <mergeCell ref="AF12:AL12"/>
    <mergeCell ref="AM12:AS12"/>
    <mergeCell ref="BA12:BF12"/>
    <mergeCell ref="BG12:BL12"/>
    <mergeCell ref="BM12:BR12"/>
    <mergeCell ref="BS12:BW12"/>
    <mergeCell ref="AU12:AZ12"/>
    <mergeCell ref="CB12:CG12"/>
    <mergeCell ref="CJ12:CO12"/>
    <mergeCell ref="CP12:CU12"/>
    <mergeCell ref="CV12:CZ12"/>
    <mergeCell ref="DA12:DE12"/>
    <mergeCell ref="A13:F13"/>
    <mergeCell ref="G13:L13"/>
    <mergeCell ref="P13:U13"/>
    <mergeCell ref="V13:AA13"/>
    <mergeCell ref="AF13:AL13"/>
    <mergeCell ref="AM13:AS13"/>
    <mergeCell ref="BA13:BF13"/>
    <mergeCell ref="BG13:BL13"/>
    <mergeCell ref="BM13:BR13"/>
    <mergeCell ref="BS13:BW13"/>
    <mergeCell ref="AU13:AZ13"/>
    <mergeCell ref="CB13:CG13"/>
    <mergeCell ref="CJ13:CO13"/>
    <mergeCell ref="CP13:CU13"/>
    <mergeCell ref="CV13:CZ13"/>
    <mergeCell ref="DA13:DE13"/>
    <mergeCell ref="A14:F14"/>
    <mergeCell ref="G14:L14"/>
    <mergeCell ref="P14:U14"/>
    <mergeCell ref="V14:AA14"/>
    <mergeCell ref="AF14:AL14"/>
    <mergeCell ref="AM14:AS14"/>
    <mergeCell ref="BA14:BF14"/>
    <mergeCell ref="BG14:BL14"/>
    <mergeCell ref="BM14:BR14"/>
    <mergeCell ref="BS14:BW14"/>
    <mergeCell ref="AU14:AZ14"/>
    <mergeCell ref="CB14:CG14"/>
    <mergeCell ref="CJ14:CO14"/>
    <mergeCell ref="CP14:CU14"/>
    <mergeCell ref="CV14:CZ14"/>
    <mergeCell ref="DA14:DE14"/>
    <mergeCell ref="A15:F15"/>
    <mergeCell ref="G15:L15"/>
    <mergeCell ref="P15:U15"/>
    <mergeCell ref="V15:AA15"/>
    <mergeCell ref="AF15:AL15"/>
    <mergeCell ref="AM15:AS15"/>
    <mergeCell ref="BA15:BF15"/>
    <mergeCell ref="BG15:BL15"/>
    <mergeCell ref="BM15:BR15"/>
    <mergeCell ref="BS15:BW15"/>
    <mergeCell ref="AU15:AZ15"/>
    <mergeCell ref="CB15:CG15"/>
    <mergeCell ref="CJ15:CO15"/>
    <mergeCell ref="CP15:CU15"/>
    <mergeCell ref="CV15:CZ15"/>
    <mergeCell ref="DA15:DE15"/>
    <mergeCell ref="A16:F16"/>
    <mergeCell ref="G16:L16"/>
    <mergeCell ref="P16:U16"/>
    <mergeCell ref="V16:AA16"/>
    <mergeCell ref="AF16:AL16"/>
    <mergeCell ref="AM16:AS16"/>
    <mergeCell ref="BA16:BF16"/>
    <mergeCell ref="BG16:BL16"/>
    <mergeCell ref="BM16:BR16"/>
    <mergeCell ref="BS16:BW16"/>
    <mergeCell ref="AU16:AZ16"/>
    <mergeCell ref="CB16:CG16"/>
    <mergeCell ref="CJ16:CO16"/>
    <mergeCell ref="CP16:CU16"/>
    <mergeCell ref="CV16:CZ16"/>
    <mergeCell ref="DA16:DE16"/>
    <mergeCell ref="A17:F17"/>
    <mergeCell ref="G17:L17"/>
    <mergeCell ref="P17:U17"/>
    <mergeCell ref="V17:AA17"/>
    <mergeCell ref="AF17:AL17"/>
    <mergeCell ref="AM17:AS17"/>
    <mergeCell ref="AT17:AZ17"/>
    <mergeCell ref="BA17:BF17"/>
    <mergeCell ref="BG17:BL17"/>
    <mergeCell ref="BM17:BR17"/>
    <mergeCell ref="BS17:BW17"/>
    <mergeCell ref="CB17:CG17"/>
    <mergeCell ref="CJ17:CO17"/>
    <mergeCell ref="CP17:CU17"/>
    <mergeCell ref="CV17:CZ17"/>
    <mergeCell ref="DA17:DE17"/>
    <mergeCell ref="A18:F18"/>
    <mergeCell ref="G18:L18"/>
    <mergeCell ref="P18:U18"/>
    <mergeCell ref="V18:AA18"/>
    <mergeCell ref="AF18:AL18"/>
    <mergeCell ref="AM18:AS18"/>
    <mergeCell ref="AT18:AZ18"/>
    <mergeCell ref="BA18:BF18"/>
    <mergeCell ref="BG18:BL18"/>
    <mergeCell ref="BM18:BR18"/>
    <mergeCell ref="BS18:BW18"/>
    <mergeCell ref="CB18:CG18"/>
    <mergeCell ref="CJ18:CO18"/>
    <mergeCell ref="CP18:CU18"/>
    <mergeCell ref="CV18:CZ18"/>
    <mergeCell ref="DA18:DE18"/>
    <mergeCell ref="A19:F19"/>
    <mergeCell ref="G19:L19"/>
    <mergeCell ref="P19:U19"/>
    <mergeCell ref="V19:AA19"/>
    <mergeCell ref="AF19:AL19"/>
    <mergeCell ref="AM19:AS19"/>
    <mergeCell ref="AT19:AZ19"/>
    <mergeCell ref="BA19:BF19"/>
    <mergeCell ref="BG19:BL19"/>
    <mergeCell ref="BM19:BR19"/>
    <mergeCell ref="BS19:BW19"/>
    <mergeCell ref="CB19:CG19"/>
    <mergeCell ref="CJ19:CO19"/>
    <mergeCell ref="CP19:CU19"/>
    <mergeCell ref="CV19:CZ19"/>
    <mergeCell ref="DA19:DE19"/>
    <mergeCell ref="A20:F20"/>
    <mergeCell ref="G20:L20"/>
    <mergeCell ref="P20:U20"/>
    <mergeCell ref="V20:AA20"/>
    <mergeCell ref="AF20:AL20"/>
    <mergeCell ref="AM20:AS20"/>
    <mergeCell ref="AT20:AZ20"/>
    <mergeCell ref="BA20:BF20"/>
    <mergeCell ref="BG20:BL20"/>
    <mergeCell ref="BM20:BR20"/>
    <mergeCell ref="BS20:BW20"/>
    <mergeCell ref="CB20:CG20"/>
    <mergeCell ref="CJ20:CO20"/>
    <mergeCell ref="CP20:CU20"/>
    <mergeCell ref="CV20:CZ20"/>
    <mergeCell ref="DA20:DE20"/>
    <mergeCell ref="A21:F21"/>
    <mergeCell ref="G21:L21"/>
    <mergeCell ref="P21:U21"/>
    <mergeCell ref="V21:AA21"/>
    <mergeCell ref="AF21:AL21"/>
    <mergeCell ref="AM21:AS21"/>
    <mergeCell ref="AT21:AZ21"/>
    <mergeCell ref="BA21:BF21"/>
    <mergeCell ref="BG21:BL21"/>
    <mergeCell ref="BM21:BR21"/>
    <mergeCell ref="BS21:BW21"/>
    <mergeCell ref="CB21:CG21"/>
    <mergeCell ref="CJ21:CO21"/>
    <mergeCell ref="CP21:CU21"/>
    <mergeCell ref="CV21:CZ21"/>
    <mergeCell ref="DA21:DE21"/>
    <mergeCell ref="A22:F22"/>
    <mergeCell ref="G22:L22"/>
    <mergeCell ref="P22:U22"/>
    <mergeCell ref="V22:AA22"/>
    <mergeCell ref="AF22:AL22"/>
    <mergeCell ref="AM22:AS22"/>
    <mergeCell ref="AT22:AZ22"/>
    <mergeCell ref="BA22:BF22"/>
    <mergeCell ref="BG22:BL22"/>
    <mergeCell ref="BM22:BR22"/>
    <mergeCell ref="BS22:BW22"/>
    <mergeCell ref="CB22:CG22"/>
    <mergeCell ref="CJ22:CO22"/>
    <mergeCell ref="CP22:CU22"/>
    <mergeCell ref="CV22:CZ22"/>
    <mergeCell ref="DA22:DE22"/>
    <mergeCell ref="A23:F23"/>
    <mergeCell ref="G23:L23"/>
    <mergeCell ref="P23:U23"/>
    <mergeCell ref="V23:AA23"/>
    <mergeCell ref="AF23:AL23"/>
    <mergeCell ref="AM23:AS23"/>
    <mergeCell ref="AT23:AZ23"/>
    <mergeCell ref="BA23:BF23"/>
    <mergeCell ref="BG23:BL23"/>
    <mergeCell ref="BM23:BR23"/>
    <mergeCell ref="BS23:BW23"/>
    <mergeCell ref="CB23:CG23"/>
    <mergeCell ref="CJ23:CO23"/>
    <mergeCell ref="CP23:CU23"/>
    <mergeCell ref="CV23:CZ23"/>
    <mergeCell ref="DA23:DE23"/>
    <mergeCell ref="A24:F24"/>
    <mergeCell ref="G24:L24"/>
    <mergeCell ref="P24:U24"/>
    <mergeCell ref="V24:AA24"/>
    <mergeCell ref="AF24:AL24"/>
    <mergeCell ref="AM24:AS24"/>
    <mergeCell ref="AT24:AZ24"/>
    <mergeCell ref="BA24:BF24"/>
    <mergeCell ref="BG24:BL24"/>
    <mergeCell ref="BM24:BR24"/>
    <mergeCell ref="BS24:BW24"/>
    <mergeCell ref="CB24:CG24"/>
    <mergeCell ref="CJ24:CO24"/>
    <mergeCell ref="CP24:CU24"/>
    <mergeCell ref="CV24:CZ24"/>
    <mergeCell ref="DA24:DE24"/>
    <mergeCell ref="A25:F25"/>
    <mergeCell ref="G25:L25"/>
    <mergeCell ref="P25:U25"/>
    <mergeCell ref="V25:AA25"/>
    <mergeCell ref="AF25:AL25"/>
    <mergeCell ref="AM25:AS25"/>
    <mergeCell ref="AT25:AZ25"/>
    <mergeCell ref="BA25:BF25"/>
    <mergeCell ref="BG25:BL25"/>
    <mergeCell ref="BM25:BR25"/>
    <mergeCell ref="BS25:BW25"/>
    <mergeCell ref="CB25:CG25"/>
    <mergeCell ref="CJ25:CO25"/>
    <mergeCell ref="CP25:CU25"/>
    <mergeCell ref="CV25:CZ25"/>
    <mergeCell ref="DA25:DE25"/>
    <mergeCell ref="A26:F26"/>
    <mergeCell ref="G26:L26"/>
    <mergeCell ref="P26:U26"/>
    <mergeCell ref="V26:AA26"/>
    <mergeCell ref="AF26:AL26"/>
    <mergeCell ref="AM26:AS26"/>
    <mergeCell ref="AT26:AZ26"/>
    <mergeCell ref="BA26:BF26"/>
    <mergeCell ref="BG26:BL26"/>
    <mergeCell ref="BM26:BR26"/>
    <mergeCell ref="BS26:BW26"/>
    <mergeCell ref="CB26:CG26"/>
    <mergeCell ref="CJ26:CO26"/>
    <mergeCell ref="CP26:CU26"/>
    <mergeCell ref="CV26:CZ26"/>
    <mergeCell ref="DA26:DE26"/>
    <mergeCell ref="A27:F27"/>
    <mergeCell ref="G27:L27"/>
    <mergeCell ref="P27:U27"/>
    <mergeCell ref="V27:AA27"/>
    <mergeCell ref="AF27:AL27"/>
    <mergeCell ref="AM27:AS27"/>
    <mergeCell ref="AT27:AZ27"/>
    <mergeCell ref="BA27:BF27"/>
    <mergeCell ref="BG27:BL27"/>
    <mergeCell ref="BM27:BR27"/>
    <mergeCell ref="BS27:BW27"/>
    <mergeCell ref="CB27:CG27"/>
    <mergeCell ref="CJ27:CO27"/>
    <mergeCell ref="CP27:CU27"/>
    <mergeCell ref="CV27:CZ27"/>
    <mergeCell ref="DA27:DE27"/>
    <mergeCell ref="A28:F28"/>
    <mergeCell ref="G28:L28"/>
    <mergeCell ref="P28:U28"/>
    <mergeCell ref="V28:AA28"/>
    <mergeCell ref="AF28:AL28"/>
    <mergeCell ref="AM28:AS28"/>
    <mergeCell ref="AT28:AZ28"/>
    <mergeCell ref="BA28:BF28"/>
    <mergeCell ref="BG28:BL28"/>
    <mergeCell ref="BM28:BR28"/>
    <mergeCell ref="BS28:BW28"/>
    <mergeCell ref="CB28:CG28"/>
    <mergeCell ref="CJ28:CO28"/>
    <mergeCell ref="CP28:CU28"/>
    <mergeCell ref="CV28:CZ28"/>
    <mergeCell ref="DA28:DE28"/>
    <mergeCell ref="A29:F29"/>
    <mergeCell ref="G29:L29"/>
    <mergeCell ref="P29:U29"/>
    <mergeCell ref="V29:AA29"/>
    <mergeCell ref="AF29:AL29"/>
    <mergeCell ref="AM29:AS29"/>
    <mergeCell ref="AT29:AZ29"/>
    <mergeCell ref="BA29:BF29"/>
    <mergeCell ref="BG29:BL29"/>
    <mergeCell ref="BM29:BR29"/>
    <mergeCell ref="BS29:BW29"/>
    <mergeCell ref="CB29:CG29"/>
    <mergeCell ref="CJ29:CO29"/>
    <mergeCell ref="CP29:CU29"/>
    <mergeCell ref="CV29:CZ29"/>
    <mergeCell ref="DA29:DE29"/>
    <mergeCell ref="A30:F30"/>
    <mergeCell ref="G30:L30"/>
    <mergeCell ref="P30:U30"/>
    <mergeCell ref="V30:AA30"/>
    <mergeCell ref="AF30:AL30"/>
    <mergeCell ref="AM30:AS30"/>
    <mergeCell ref="AT30:AZ30"/>
    <mergeCell ref="BA30:BF30"/>
    <mergeCell ref="BG30:BL30"/>
    <mergeCell ref="BM30:BR30"/>
    <mergeCell ref="BS30:BW30"/>
    <mergeCell ref="CB30:CG30"/>
    <mergeCell ref="CJ30:CO30"/>
    <mergeCell ref="CP30:CU30"/>
    <mergeCell ref="CV30:CZ30"/>
    <mergeCell ref="DA30:DE30"/>
    <mergeCell ref="A31:F31"/>
    <mergeCell ref="G31:L31"/>
    <mergeCell ref="P31:U31"/>
    <mergeCell ref="V31:AA31"/>
    <mergeCell ref="AF31:AL31"/>
    <mergeCell ref="AM31:AS31"/>
    <mergeCell ref="AT31:AZ31"/>
    <mergeCell ref="BA31:BF31"/>
    <mergeCell ref="BG31:BL31"/>
    <mergeCell ref="BM31:BR31"/>
    <mergeCell ref="BS31:BW31"/>
    <mergeCell ref="CB31:CG31"/>
    <mergeCell ref="CJ31:CO31"/>
    <mergeCell ref="CP31:CU31"/>
    <mergeCell ref="CV31:CZ31"/>
    <mergeCell ref="DA31:DE31"/>
    <mergeCell ref="A32:F32"/>
    <mergeCell ref="G32:L32"/>
    <mergeCell ref="P32:U32"/>
    <mergeCell ref="V32:AA32"/>
    <mergeCell ref="AF32:AL32"/>
    <mergeCell ref="AM32:AS32"/>
    <mergeCell ref="AT32:AZ32"/>
    <mergeCell ref="BA32:BF32"/>
    <mergeCell ref="BG32:BL32"/>
    <mergeCell ref="BM32:BR32"/>
    <mergeCell ref="BS32:BW32"/>
    <mergeCell ref="CB32:CG32"/>
    <mergeCell ref="CJ32:CO32"/>
    <mergeCell ref="CP32:CU32"/>
    <mergeCell ref="CV32:CZ32"/>
    <mergeCell ref="DA32:DE32"/>
    <mergeCell ref="A33:F33"/>
    <mergeCell ref="G33:L33"/>
    <mergeCell ref="P33:U33"/>
    <mergeCell ref="V33:AA33"/>
    <mergeCell ref="AF33:AL33"/>
    <mergeCell ref="AM33:AS33"/>
    <mergeCell ref="AT33:AZ33"/>
    <mergeCell ref="BA33:BF33"/>
    <mergeCell ref="BG33:BL33"/>
    <mergeCell ref="BM33:BR33"/>
    <mergeCell ref="BS33:BW33"/>
    <mergeCell ref="CB33:CG33"/>
    <mergeCell ref="CJ33:CO33"/>
    <mergeCell ref="CP33:CU33"/>
    <mergeCell ref="CV33:CZ33"/>
    <mergeCell ref="DA33:DE33"/>
    <mergeCell ref="A34:F34"/>
    <mergeCell ref="G34:L34"/>
    <mergeCell ref="P34:U34"/>
    <mergeCell ref="V34:AA34"/>
    <mergeCell ref="AF34:AL34"/>
    <mergeCell ref="AM34:AS34"/>
    <mergeCell ref="AT34:AZ34"/>
    <mergeCell ref="BA34:BF34"/>
    <mergeCell ref="BG34:BL34"/>
    <mergeCell ref="BM34:BR34"/>
    <mergeCell ref="BS34:BW34"/>
    <mergeCell ref="CB34:CG34"/>
    <mergeCell ref="CJ34:CO34"/>
    <mergeCell ref="CP34:CU34"/>
    <mergeCell ref="CV34:CZ34"/>
    <mergeCell ref="DA34:DE34"/>
    <mergeCell ref="A35:F35"/>
    <mergeCell ref="G35:L35"/>
    <mergeCell ref="P35:U35"/>
    <mergeCell ref="V35:AA35"/>
    <mergeCell ref="AF35:AL35"/>
    <mergeCell ref="AM35:AS35"/>
    <mergeCell ref="AT35:AZ35"/>
    <mergeCell ref="BA35:BF35"/>
    <mergeCell ref="BG35:BL35"/>
    <mergeCell ref="BM35:BR35"/>
    <mergeCell ref="BS35:BW35"/>
    <mergeCell ref="CB35:CG35"/>
    <mergeCell ref="CJ35:CO35"/>
    <mergeCell ref="CP35:CU35"/>
    <mergeCell ref="CV35:CZ35"/>
    <mergeCell ref="DA35:DE35"/>
    <mergeCell ref="A36:F36"/>
    <mergeCell ref="G36:L36"/>
    <mergeCell ref="P36:U36"/>
    <mergeCell ref="V36:AA36"/>
    <mergeCell ref="AF36:AL36"/>
    <mergeCell ref="AM36:AS36"/>
    <mergeCell ref="AT36:AZ36"/>
    <mergeCell ref="BA36:BF36"/>
    <mergeCell ref="BG36:BL36"/>
    <mergeCell ref="BM36:BR36"/>
    <mergeCell ref="BS36:BW36"/>
    <mergeCell ref="CB36:CG36"/>
    <mergeCell ref="CJ36:CO36"/>
    <mergeCell ref="CP36:CU36"/>
    <mergeCell ref="CV36:CZ36"/>
    <mergeCell ref="DA36:DE36"/>
    <mergeCell ref="A37:F37"/>
    <mergeCell ref="G37:L37"/>
    <mergeCell ref="P37:U37"/>
    <mergeCell ref="V37:AA37"/>
    <mergeCell ref="AF37:AL37"/>
    <mergeCell ref="AM37:AS37"/>
    <mergeCell ref="AT37:AZ37"/>
    <mergeCell ref="BA37:BF37"/>
    <mergeCell ref="BG37:BL37"/>
    <mergeCell ref="BM37:BR37"/>
    <mergeCell ref="BS37:BW37"/>
    <mergeCell ref="CB37:CG37"/>
    <mergeCell ref="CJ37:CO37"/>
    <mergeCell ref="CP37:CU37"/>
    <mergeCell ref="CV37:CZ37"/>
    <mergeCell ref="DA37:DE37"/>
    <mergeCell ref="A38:F38"/>
    <mergeCell ref="G38:L38"/>
    <mergeCell ref="P38:U38"/>
    <mergeCell ref="V38:AA38"/>
    <mergeCell ref="AF38:AL38"/>
    <mergeCell ref="AM38:AS38"/>
    <mergeCell ref="AT38:AZ38"/>
    <mergeCell ref="BA38:BF38"/>
    <mergeCell ref="BG38:BL38"/>
    <mergeCell ref="BM38:BR38"/>
    <mergeCell ref="BS38:BW38"/>
    <mergeCell ref="CB38:CG38"/>
    <mergeCell ref="CJ38:CO38"/>
    <mergeCell ref="CP38:CU38"/>
    <mergeCell ref="CV38:CZ38"/>
    <mergeCell ref="DA38:DE38"/>
    <mergeCell ref="A39:F39"/>
    <mergeCell ref="G39:L39"/>
    <mergeCell ref="P39:U39"/>
    <mergeCell ref="V39:AA39"/>
    <mergeCell ref="AF39:AL39"/>
    <mergeCell ref="AM39:AS39"/>
    <mergeCell ref="AT39:AZ39"/>
    <mergeCell ref="BA39:BF39"/>
    <mergeCell ref="BG39:BL39"/>
    <mergeCell ref="BM39:BR39"/>
    <mergeCell ref="BS39:BW39"/>
    <mergeCell ref="CB39:CG39"/>
    <mergeCell ref="CJ39:CO39"/>
    <mergeCell ref="CP39:CU39"/>
    <mergeCell ref="CV39:CZ39"/>
    <mergeCell ref="DA39:DE39"/>
    <mergeCell ref="A40:F40"/>
    <mergeCell ref="G40:L40"/>
    <mergeCell ref="P40:U40"/>
    <mergeCell ref="V40:AA40"/>
    <mergeCell ref="AF40:AL40"/>
    <mergeCell ref="AM40:AS40"/>
    <mergeCell ref="AT40:AZ40"/>
    <mergeCell ref="BA40:BF40"/>
    <mergeCell ref="BG40:BL40"/>
    <mergeCell ref="BM40:BR40"/>
    <mergeCell ref="BS40:BW40"/>
    <mergeCell ref="CB40:CG40"/>
    <mergeCell ref="CJ40:CO40"/>
    <mergeCell ref="CP40:CU40"/>
    <mergeCell ref="CV40:CZ40"/>
    <mergeCell ref="DA40:DE40"/>
    <mergeCell ref="A41:F41"/>
    <mergeCell ref="G41:L41"/>
    <mergeCell ref="P41:U41"/>
    <mergeCell ref="V41:AA41"/>
    <mergeCell ref="AF41:AL41"/>
    <mergeCell ref="AM41:AS41"/>
    <mergeCell ref="AT41:AZ41"/>
    <mergeCell ref="BA41:BF41"/>
    <mergeCell ref="BG41:BL41"/>
    <mergeCell ref="BM41:BR41"/>
    <mergeCell ref="BS41:BW41"/>
    <mergeCell ref="CB41:CG41"/>
    <mergeCell ref="CJ41:CO41"/>
    <mergeCell ref="CP41:CU41"/>
    <mergeCell ref="CV41:CZ41"/>
    <mergeCell ref="DA41:DE41"/>
    <mergeCell ref="A42:F42"/>
    <mergeCell ref="G42:L42"/>
    <mergeCell ref="P42:U42"/>
    <mergeCell ref="V42:AA42"/>
    <mergeCell ref="AF42:AL42"/>
    <mergeCell ref="AM42:AS42"/>
    <mergeCell ref="AT42:AZ42"/>
    <mergeCell ref="BA42:BF42"/>
    <mergeCell ref="BG42:BL42"/>
    <mergeCell ref="BM42:BR42"/>
    <mergeCell ref="BS42:BW42"/>
    <mergeCell ref="CB42:CG42"/>
    <mergeCell ref="CJ42:CO42"/>
    <mergeCell ref="CP42:CU42"/>
    <mergeCell ref="CV42:CZ42"/>
    <mergeCell ref="DA42:DE42"/>
    <mergeCell ref="A43:F43"/>
    <mergeCell ref="G43:L43"/>
    <mergeCell ref="P43:U43"/>
    <mergeCell ref="V43:AA43"/>
    <mergeCell ref="AF43:AL43"/>
    <mergeCell ref="AM43:AS43"/>
    <mergeCell ref="AT43:AZ43"/>
    <mergeCell ref="BA43:BF43"/>
    <mergeCell ref="BG43:BL43"/>
    <mergeCell ref="BM43:BR43"/>
    <mergeCell ref="BS43:BW43"/>
    <mergeCell ref="CB43:CG43"/>
    <mergeCell ref="CJ43:CO43"/>
    <mergeCell ref="CP43:CU43"/>
    <mergeCell ref="CV43:CZ43"/>
    <mergeCell ref="DA43:DE43"/>
    <mergeCell ref="A44:AA44"/>
    <mergeCell ref="AF44:AL44"/>
    <mergeCell ref="AM44:AS44"/>
    <mergeCell ref="AT44:AZ44"/>
    <mergeCell ref="BA44:BF44"/>
    <mergeCell ref="BG44:BL44"/>
    <mergeCell ref="BM44:BR44"/>
    <mergeCell ref="BS44:BW44"/>
    <mergeCell ref="CB44:CG44"/>
    <mergeCell ref="CJ44:CO44"/>
    <mergeCell ref="CP44:CU44"/>
    <mergeCell ref="CV44:CZ44"/>
    <mergeCell ref="DA44:DE44"/>
    <mergeCell ref="A45:AA45"/>
    <mergeCell ref="AF45:AL45"/>
    <mergeCell ref="AM45:AS45"/>
    <mergeCell ref="AT45:AZ45"/>
    <mergeCell ref="BA45:BF45"/>
    <mergeCell ref="BG45:BL45"/>
    <mergeCell ref="BM45:BR45"/>
    <mergeCell ref="BS45:BW45"/>
    <mergeCell ref="CB45:CG45"/>
    <mergeCell ref="CJ45:CO45"/>
    <mergeCell ref="CP45:CU45"/>
    <mergeCell ref="CV45:CZ45"/>
    <mergeCell ref="DA45:DE45"/>
    <mergeCell ref="A46:AA46"/>
    <mergeCell ref="AF46:AL46"/>
    <mergeCell ref="AM46:AS46"/>
    <mergeCell ref="AT46:AZ46"/>
    <mergeCell ref="BA46:BF46"/>
    <mergeCell ref="BG46:BL46"/>
    <mergeCell ref="BM46:BR46"/>
    <mergeCell ref="BS46:BW46"/>
    <mergeCell ref="CB46:CG46"/>
    <mergeCell ref="CJ46:CO46"/>
    <mergeCell ref="CP46:CU46"/>
    <mergeCell ref="CV46:CZ46"/>
    <mergeCell ref="DA46:DE46"/>
    <mergeCell ref="A47:AA48"/>
    <mergeCell ref="AF47:AL47"/>
    <mergeCell ref="AM47:AS47"/>
    <mergeCell ref="AT47:AZ47"/>
    <mergeCell ref="BA47:BF47"/>
    <mergeCell ref="BG47:BL47"/>
    <mergeCell ref="BM47:BR47"/>
    <mergeCell ref="BS47:BW47"/>
    <mergeCell ref="CB47:CG47"/>
    <mergeCell ref="CJ47:CO47"/>
    <mergeCell ref="CP47:CU47"/>
    <mergeCell ref="CV47:CZ47"/>
    <mergeCell ref="DA47:DE47"/>
    <mergeCell ref="AF48:AL48"/>
    <mergeCell ref="AM48:AS48"/>
    <mergeCell ref="AT48:AZ48"/>
    <mergeCell ref="BA48:BF48"/>
    <mergeCell ref="BG48:BL48"/>
    <mergeCell ref="BM48:BR48"/>
    <mergeCell ref="BS48:BW48"/>
    <mergeCell ref="CB48:CG48"/>
    <mergeCell ref="CJ48:CO48"/>
    <mergeCell ref="CP48:CU48"/>
    <mergeCell ref="CV48:CZ48"/>
    <mergeCell ref="DA48:DE48"/>
    <mergeCell ref="A49:AA49"/>
    <mergeCell ref="AF49:AL49"/>
    <mergeCell ref="AM49:AS49"/>
    <mergeCell ref="AT49:AZ49"/>
    <mergeCell ref="BA49:BF49"/>
    <mergeCell ref="BG49:BL49"/>
    <mergeCell ref="BM49:BR49"/>
    <mergeCell ref="BS49:BW49"/>
    <mergeCell ref="CB49:CG49"/>
    <mergeCell ref="CJ49:CO49"/>
    <mergeCell ref="CP49:CU49"/>
    <mergeCell ref="CV49:CZ49"/>
    <mergeCell ref="DA49:DE49"/>
    <mergeCell ref="E50:AA50"/>
    <mergeCell ref="BA50:BF50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3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B54"/>
  <sheetViews>
    <sheetView zoomScalePageLayoutView="0" workbookViewId="0" topLeftCell="A8">
      <selection activeCell="U54" sqref="U54"/>
    </sheetView>
  </sheetViews>
  <sheetFormatPr defaultColWidth="0.74609375" defaultRowHeight="14.25" outlineLevelRow="1" outlineLevelCol="1"/>
  <cols>
    <col min="1" max="11" width="0.74609375" style="14" customWidth="1"/>
    <col min="12" max="12" width="11.125" style="14" customWidth="1"/>
    <col min="13" max="13" width="5.125" style="111" customWidth="1"/>
    <col min="14" max="14" width="19.125" style="14" customWidth="1"/>
    <col min="15" max="15" width="7.25390625" style="14" customWidth="1"/>
    <col min="16" max="16" width="1.00390625" style="14" customWidth="1"/>
    <col min="17" max="19" width="0.74609375" style="14" customWidth="1"/>
    <col min="20" max="20" width="5.25390625" style="14" customWidth="1"/>
    <col min="21" max="21" width="5.625" style="14" customWidth="1"/>
    <col min="22" max="22" width="2.75390625" style="14" customWidth="1"/>
    <col min="23" max="26" width="0.74609375" style="14" customWidth="1"/>
    <col min="27" max="27" width="11.625" style="14" customWidth="1"/>
    <col min="28" max="28" width="6.25390625" style="14" customWidth="1"/>
    <col min="29" max="29" width="8.625" style="14" customWidth="1"/>
    <col min="30" max="30" width="6.50390625" style="14" hidden="1" customWidth="1" outlineLevel="1"/>
    <col min="31" max="31" width="8.375" style="14" hidden="1" customWidth="1" outlineLevel="1"/>
    <col min="32" max="32" width="3.50390625" style="111" customWidth="1" collapsed="1"/>
    <col min="33" max="37" width="0.74609375" style="111" customWidth="1"/>
    <col min="38" max="38" width="16.25390625" style="111" customWidth="1"/>
    <col min="39" max="39" width="2.25390625" style="14" customWidth="1"/>
    <col min="40" max="43" width="0.74609375" style="14" customWidth="1"/>
    <col min="44" max="44" width="0.37109375" style="14" customWidth="1"/>
    <col min="45" max="45" width="2.875" style="14" customWidth="1"/>
    <col min="46" max="46" width="0.12890625" style="14" customWidth="1"/>
    <col min="47" max="51" width="0.74609375" style="111" customWidth="1"/>
    <col min="52" max="52" width="27.875" style="111" customWidth="1"/>
    <col min="53" max="53" width="0.875" style="14" customWidth="1"/>
    <col min="54" max="55" width="0.74609375" style="14" customWidth="1"/>
    <col min="56" max="56" width="2.375" style="14" customWidth="1"/>
    <col min="57" max="61" width="0.74609375" style="14" customWidth="1"/>
    <col min="62" max="62" width="2.25390625" style="14" customWidth="1"/>
    <col min="63" max="68" width="0.74609375" style="14" customWidth="1"/>
    <col min="69" max="69" width="2.625" style="14" customWidth="1"/>
    <col min="70" max="71" width="0.74609375" style="14" customWidth="1"/>
    <col min="72" max="72" width="2.375" style="14" customWidth="1"/>
    <col min="73" max="75" width="0.74609375" style="14" customWidth="1"/>
    <col min="76" max="76" width="4.50390625" style="14" customWidth="1"/>
    <col min="77" max="77" width="4.25390625" style="14" customWidth="1"/>
    <col min="78" max="78" width="4.75390625" style="14" customWidth="1"/>
    <col min="79" max="79" width="6.00390625" style="14" customWidth="1"/>
    <col min="80" max="81" width="0.74609375" style="14" customWidth="1"/>
    <col min="82" max="82" width="0.5" style="14" customWidth="1"/>
    <col min="83" max="84" width="0.74609375" style="14" hidden="1" customWidth="1"/>
    <col min="85" max="85" width="7.125" style="14" customWidth="1"/>
    <col min="86" max="86" width="11.625" style="14" hidden="1" customWidth="1" outlineLevel="1"/>
    <col min="87" max="87" width="11.625" style="121" hidden="1" customWidth="1" outlineLevel="1"/>
    <col min="88" max="88" width="2.00390625" style="14" customWidth="1" collapsed="1"/>
    <col min="89" max="92" width="0.74609375" style="14" customWidth="1"/>
    <col min="93" max="93" width="5.75390625" style="14" customWidth="1"/>
    <col min="94" max="97" width="0.74609375" style="14" customWidth="1"/>
    <col min="98" max="98" width="4.25390625" style="14" customWidth="1"/>
    <col min="99" max="101" width="0.74609375" style="14" customWidth="1"/>
    <col min="102" max="102" width="4.50390625" style="14" customWidth="1"/>
    <col min="103" max="106" width="0.74609375" style="14" customWidth="1"/>
    <col min="107" max="107" width="0.6171875" style="14" customWidth="1"/>
    <col min="108" max="108" width="2.125" style="14" hidden="1" customWidth="1"/>
    <col min="109" max="109" width="2.50390625" style="14" customWidth="1"/>
    <col min="110" max="110" width="4.125" style="14" hidden="1" customWidth="1" outlineLevel="1"/>
    <col min="111" max="111" width="11.75390625" style="14" customWidth="1" collapsed="1"/>
    <col min="112" max="114" width="2.375" style="14" customWidth="1"/>
    <col min="115" max="207" width="0.74609375" style="14" customWidth="1"/>
    <col min="208" max="208" width="6.75390625" style="14" customWidth="1"/>
    <col min="209" max="210" width="0.74609375" style="14" customWidth="1"/>
    <col min="211" max="16384" width="0.74609375" style="8" customWidth="1"/>
  </cols>
  <sheetData>
    <row r="1" spans="1:210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8"/>
      <c r="AG1" s="18"/>
      <c r="AH1" s="18"/>
      <c r="AI1" s="18"/>
      <c r="AJ1" s="18"/>
      <c r="AK1" s="18"/>
      <c r="AL1" s="18"/>
      <c r="AM1" s="7"/>
      <c r="AN1" s="7"/>
      <c r="AO1" s="7"/>
      <c r="AP1" s="7"/>
      <c r="AQ1" s="7"/>
      <c r="AR1" s="7"/>
      <c r="AS1" s="7"/>
      <c r="AT1" s="7"/>
      <c r="AU1" s="18"/>
      <c r="AV1" s="18"/>
      <c r="AW1" s="18"/>
      <c r="AX1" s="18"/>
      <c r="AY1" s="18"/>
      <c r="AZ1" s="1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113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</row>
    <row r="2" spans="1:210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8"/>
      <c r="AG2" s="18"/>
      <c r="AH2" s="18"/>
      <c r="AI2" s="18"/>
      <c r="AJ2" s="18"/>
      <c r="AK2" s="18"/>
      <c r="AL2" s="18"/>
      <c r="AM2" s="7"/>
      <c r="AN2" s="7"/>
      <c r="AO2" s="7"/>
      <c r="AP2" s="7"/>
      <c r="AQ2" s="7"/>
      <c r="AR2" s="7"/>
      <c r="AS2" s="7"/>
      <c r="AT2" s="7"/>
      <c r="AU2" s="18"/>
      <c r="AV2" s="18"/>
      <c r="AW2" s="18"/>
      <c r="AX2" s="18"/>
      <c r="AY2" s="18"/>
      <c r="AZ2" s="18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13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</row>
    <row r="3" spans="1:210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9"/>
      <c r="CA3" s="9"/>
      <c r="CB3" s="9"/>
      <c r="CC3" s="9"/>
      <c r="CD3" s="9"/>
      <c r="CE3" s="9"/>
      <c r="CF3" s="9"/>
      <c r="CG3" s="9"/>
      <c r="CH3" s="9"/>
      <c r="CI3" s="114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</row>
    <row r="4" spans="1:210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8"/>
      <c r="AD4" s="18"/>
      <c r="AE4" s="18"/>
      <c r="AF4" s="340" t="s">
        <v>249</v>
      </c>
      <c r="AG4" s="340"/>
      <c r="AH4" s="340"/>
      <c r="AI4" s="340"/>
      <c r="AJ4" s="340"/>
      <c r="AK4" s="340"/>
      <c r="AL4" s="340"/>
      <c r="AM4" s="138" t="s">
        <v>25</v>
      </c>
      <c r="AN4" s="138"/>
      <c r="AO4" s="138"/>
      <c r="AP4" s="138"/>
      <c r="AQ4" s="138"/>
      <c r="AR4" s="138"/>
      <c r="AS4" s="138"/>
      <c r="AT4" s="138"/>
      <c r="AU4" s="19"/>
      <c r="AV4" s="19"/>
      <c r="AW4" s="19"/>
      <c r="AX4" s="19"/>
      <c r="AY4" s="19"/>
      <c r="AZ4" s="19">
        <v>2023</v>
      </c>
      <c r="BA4" s="19"/>
      <c r="BB4" s="18"/>
      <c r="BC4" s="18"/>
      <c r="BD4" s="18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40"/>
      <c r="BR4" s="140"/>
      <c r="BS4" s="140"/>
      <c r="BT4" s="140"/>
      <c r="BU4" s="140"/>
      <c r="BV4" s="140"/>
      <c r="BW4" s="140"/>
      <c r="BX4" s="139"/>
      <c r="BY4" s="139"/>
      <c r="BZ4" s="139"/>
      <c r="CA4" s="9"/>
      <c r="CB4" s="9"/>
      <c r="CC4" s="9"/>
      <c r="CD4" s="9"/>
      <c r="CE4" s="9"/>
      <c r="CF4" s="9"/>
      <c r="CG4" s="9"/>
      <c r="CH4" s="9"/>
      <c r="CI4" s="114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06"/>
      <c r="AG5" s="106"/>
      <c r="AH5" s="106"/>
      <c r="AI5" s="106"/>
      <c r="AJ5" s="106"/>
      <c r="AK5" s="106"/>
      <c r="AL5" s="106"/>
      <c r="AM5" s="6"/>
      <c r="AN5" s="6"/>
      <c r="AO5" s="6"/>
      <c r="AP5" s="6"/>
      <c r="AQ5" s="6"/>
      <c r="AR5" s="6"/>
      <c r="AS5" s="6"/>
      <c r="AT5" s="6"/>
      <c r="AU5" s="106"/>
      <c r="AV5" s="106"/>
      <c r="AW5" s="106"/>
      <c r="AX5" s="106"/>
      <c r="AY5" s="106"/>
      <c r="AZ5" s="10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113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</row>
    <row r="6" spans="1:210" ht="24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1" t="s">
        <v>45</v>
      </c>
      <c r="AE6" s="141" t="s">
        <v>46</v>
      </c>
      <c r="AF6" s="144" t="s">
        <v>19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15"/>
      <c r="CJ6" s="147" t="s">
        <v>20</v>
      </c>
      <c r="CK6" s="148"/>
      <c r="CL6" s="148"/>
      <c r="CM6" s="148"/>
      <c r="CN6" s="148"/>
      <c r="CO6" s="149"/>
      <c r="CP6" s="165" t="s">
        <v>24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7"/>
      <c r="DF6" s="156" t="s">
        <v>47</v>
      </c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</row>
    <row r="7" spans="1:210" ht="85.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350" t="s">
        <v>27</v>
      </c>
      <c r="N7" s="141" t="s">
        <v>170</v>
      </c>
      <c r="O7" s="141" t="s">
        <v>3</v>
      </c>
      <c r="P7" s="147" t="s">
        <v>28</v>
      </c>
      <c r="Q7" s="148"/>
      <c r="R7" s="148"/>
      <c r="S7" s="148"/>
      <c r="T7" s="148"/>
      <c r="U7" s="149"/>
      <c r="V7" s="147" t="s">
        <v>4</v>
      </c>
      <c r="W7" s="148"/>
      <c r="X7" s="148"/>
      <c r="Y7" s="148"/>
      <c r="Z7" s="148"/>
      <c r="AA7" s="149"/>
      <c r="AB7" s="141" t="s">
        <v>5</v>
      </c>
      <c r="AC7" s="141" t="s">
        <v>29</v>
      </c>
      <c r="AD7" s="142"/>
      <c r="AE7" s="142"/>
      <c r="AF7" s="341" t="s">
        <v>171</v>
      </c>
      <c r="AG7" s="342"/>
      <c r="AH7" s="342"/>
      <c r="AI7" s="342"/>
      <c r="AJ7" s="342"/>
      <c r="AK7" s="342"/>
      <c r="AL7" s="343"/>
      <c r="AM7" s="147" t="s">
        <v>7</v>
      </c>
      <c r="AN7" s="148"/>
      <c r="AO7" s="148"/>
      <c r="AP7" s="148"/>
      <c r="AQ7" s="148"/>
      <c r="AR7" s="148"/>
      <c r="AS7" s="149"/>
      <c r="AT7" s="147" t="s">
        <v>8</v>
      </c>
      <c r="AU7" s="148"/>
      <c r="AV7" s="148"/>
      <c r="AW7" s="148"/>
      <c r="AX7" s="148"/>
      <c r="AY7" s="148"/>
      <c r="AZ7" s="149"/>
      <c r="BA7" s="159" t="s">
        <v>9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299" t="s">
        <v>169</v>
      </c>
      <c r="CI7" s="300"/>
      <c r="CJ7" s="150"/>
      <c r="CK7" s="151"/>
      <c r="CL7" s="151"/>
      <c r="CM7" s="151"/>
      <c r="CN7" s="151"/>
      <c r="CO7" s="152"/>
      <c r="CP7" s="168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70"/>
      <c r="DF7" s="157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</row>
    <row r="8" spans="1:210" ht="42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351"/>
      <c r="N8" s="142"/>
      <c r="O8" s="142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42"/>
      <c r="AC8" s="142"/>
      <c r="AD8" s="142"/>
      <c r="AE8" s="142"/>
      <c r="AF8" s="344"/>
      <c r="AG8" s="345"/>
      <c r="AH8" s="345"/>
      <c r="AI8" s="345"/>
      <c r="AJ8" s="345"/>
      <c r="AK8" s="345"/>
      <c r="AL8" s="346"/>
      <c r="AM8" s="150"/>
      <c r="AN8" s="151"/>
      <c r="AO8" s="151"/>
      <c r="AP8" s="151"/>
      <c r="AQ8" s="151"/>
      <c r="AR8" s="151"/>
      <c r="AS8" s="152"/>
      <c r="AT8" s="150"/>
      <c r="AU8" s="151"/>
      <c r="AV8" s="151"/>
      <c r="AW8" s="151"/>
      <c r="AX8" s="151"/>
      <c r="AY8" s="151"/>
      <c r="AZ8" s="152"/>
      <c r="BA8" s="147" t="s">
        <v>10</v>
      </c>
      <c r="BB8" s="148"/>
      <c r="BC8" s="148"/>
      <c r="BD8" s="148"/>
      <c r="BE8" s="148"/>
      <c r="BF8" s="149"/>
      <c r="BG8" s="159" t="s">
        <v>11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 t="s">
        <v>30</v>
      </c>
      <c r="BY8" s="160"/>
      <c r="BZ8" s="160"/>
      <c r="CA8" s="161"/>
      <c r="CB8" s="147" t="s">
        <v>17</v>
      </c>
      <c r="CC8" s="148"/>
      <c r="CD8" s="148"/>
      <c r="CE8" s="148"/>
      <c r="CF8" s="148"/>
      <c r="CG8" s="149"/>
      <c r="CH8" s="299"/>
      <c r="CI8" s="300"/>
      <c r="CJ8" s="150"/>
      <c r="CK8" s="151"/>
      <c r="CL8" s="151"/>
      <c r="CM8" s="151"/>
      <c r="CN8" s="151"/>
      <c r="CO8" s="152"/>
      <c r="CP8" s="147" t="s">
        <v>21</v>
      </c>
      <c r="CQ8" s="148"/>
      <c r="CR8" s="148"/>
      <c r="CS8" s="148"/>
      <c r="CT8" s="148"/>
      <c r="CU8" s="149"/>
      <c r="CV8" s="147" t="s">
        <v>22</v>
      </c>
      <c r="CW8" s="148"/>
      <c r="CX8" s="148"/>
      <c r="CY8" s="148"/>
      <c r="CZ8" s="149"/>
      <c r="DA8" s="147" t="s">
        <v>23</v>
      </c>
      <c r="DB8" s="148"/>
      <c r="DC8" s="148"/>
      <c r="DD8" s="148"/>
      <c r="DE8" s="149"/>
      <c r="DF8" s="157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</row>
    <row r="9" spans="1:210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352"/>
      <c r="N9" s="143"/>
      <c r="O9" s="143"/>
      <c r="P9" s="153"/>
      <c r="Q9" s="154"/>
      <c r="R9" s="154"/>
      <c r="S9" s="154"/>
      <c r="T9" s="154"/>
      <c r="U9" s="155"/>
      <c r="V9" s="153"/>
      <c r="W9" s="154"/>
      <c r="X9" s="154"/>
      <c r="Y9" s="154"/>
      <c r="Z9" s="154"/>
      <c r="AA9" s="155"/>
      <c r="AB9" s="143"/>
      <c r="AC9" s="143"/>
      <c r="AD9" s="143"/>
      <c r="AE9" s="143"/>
      <c r="AF9" s="347"/>
      <c r="AG9" s="348"/>
      <c r="AH9" s="348"/>
      <c r="AI9" s="348"/>
      <c r="AJ9" s="348"/>
      <c r="AK9" s="348"/>
      <c r="AL9" s="349"/>
      <c r="AM9" s="153"/>
      <c r="AN9" s="154"/>
      <c r="AO9" s="154"/>
      <c r="AP9" s="154"/>
      <c r="AQ9" s="154"/>
      <c r="AR9" s="154"/>
      <c r="AS9" s="155"/>
      <c r="AT9" s="153"/>
      <c r="AU9" s="154"/>
      <c r="AV9" s="154"/>
      <c r="AW9" s="154"/>
      <c r="AX9" s="154"/>
      <c r="AY9" s="154"/>
      <c r="AZ9" s="155"/>
      <c r="BA9" s="153"/>
      <c r="BB9" s="154"/>
      <c r="BC9" s="154"/>
      <c r="BD9" s="154"/>
      <c r="BE9" s="154"/>
      <c r="BF9" s="155"/>
      <c r="BG9" s="162" t="s">
        <v>12</v>
      </c>
      <c r="BH9" s="163"/>
      <c r="BI9" s="163"/>
      <c r="BJ9" s="163"/>
      <c r="BK9" s="163"/>
      <c r="BL9" s="164"/>
      <c r="BM9" s="162" t="s">
        <v>13</v>
      </c>
      <c r="BN9" s="163"/>
      <c r="BO9" s="163"/>
      <c r="BP9" s="163"/>
      <c r="BQ9" s="163"/>
      <c r="BR9" s="164"/>
      <c r="BS9" s="162" t="s">
        <v>14</v>
      </c>
      <c r="BT9" s="163"/>
      <c r="BU9" s="163"/>
      <c r="BV9" s="163"/>
      <c r="BW9" s="164"/>
      <c r="BX9" s="11" t="s">
        <v>15</v>
      </c>
      <c r="BY9" s="11" t="s">
        <v>16</v>
      </c>
      <c r="BZ9" s="11" t="s">
        <v>31</v>
      </c>
      <c r="CA9" s="11" t="s">
        <v>32</v>
      </c>
      <c r="CB9" s="153"/>
      <c r="CC9" s="154"/>
      <c r="CD9" s="154"/>
      <c r="CE9" s="154"/>
      <c r="CF9" s="154"/>
      <c r="CG9" s="155"/>
      <c r="CH9" s="112" t="s">
        <v>168</v>
      </c>
      <c r="CI9" s="116" t="s">
        <v>167</v>
      </c>
      <c r="CJ9" s="153"/>
      <c r="CK9" s="154"/>
      <c r="CL9" s="154"/>
      <c r="CM9" s="154"/>
      <c r="CN9" s="154"/>
      <c r="CO9" s="155"/>
      <c r="CP9" s="153"/>
      <c r="CQ9" s="154"/>
      <c r="CR9" s="154"/>
      <c r="CS9" s="154"/>
      <c r="CT9" s="154"/>
      <c r="CU9" s="155"/>
      <c r="CV9" s="153"/>
      <c r="CW9" s="154"/>
      <c r="CX9" s="154"/>
      <c r="CY9" s="154"/>
      <c r="CZ9" s="155"/>
      <c r="DA9" s="153"/>
      <c r="DB9" s="154"/>
      <c r="DC9" s="154"/>
      <c r="DD9" s="154"/>
      <c r="DE9" s="155"/>
      <c r="DF9" s="158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</row>
    <row r="10" spans="1:210" ht="14.25">
      <c r="A10" s="144">
        <v>1</v>
      </c>
      <c r="B10" s="145"/>
      <c r="C10" s="145"/>
      <c r="D10" s="145"/>
      <c r="E10" s="145"/>
      <c r="F10" s="146"/>
      <c r="G10" s="144">
        <v>2</v>
      </c>
      <c r="H10" s="145"/>
      <c r="I10" s="145"/>
      <c r="J10" s="145"/>
      <c r="K10" s="145"/>
      <c r="L10" s="146"/>
      <c r="M10" s="108">
        <v>3</v>
      </c>
      <c r="N10" s="5">
        <v>4</v>
      </c>
      <c r="O10" s="5">
        <v>5</v>
      </c>
      <c r="P10" s="144">
        <v>6</v>
      </c>
      <c r="Q10" s="145"/>
      <c r="R10" s="145"/>
      <c r="S10" s="145"/>
      <c r="T10" s="145"/>
      <c r="U10" s="146"/>
      <c r="V10" s="144">
        <v>7</v>
      </c>
      <c r="W10" s="145"/>
      <c r="X10" s="145"/>
      <c r="Y10" s="145"/>
      <c r="Z10" s="145"/>
      <c r="AA10" s="146"/>
      <c r="AB10" s="4">
        <v>8</v>
      </c>
      <c r="AC10" s="5">
        <v>9</v>
      </c>
      <c r="AD10" s="4">
        <v>10</v>
      </c>
      <c r="AE10" s="4">
        <v>11</v>
      </c>
      <c r="AF10" s="353">
        <v>10</v>
      </c>
      <c r="AG10" s="354"/>
      <c r="AH10" s="354"/>
      <c r="AI10" s="354"/>
      <c r="AJ10" s="354"/>
      <c r="AK10" s="354"/>
      <c r="AL10" s="355"/>
      <c r="AM10" s="144">
        <v>11</v>
      </c>
      <c r="AN10" s="145"/>
      <c r="AO10" s="145"/>
      <c r="AP10" s="145"/>
      <c r="AQ10" s="145"/>
      <c r="AR10" s="145"/>
      <c r="AS10" s="146"/>
      <c r="AT10" s="144">
        <v>12</v>
      </c>
      <c r="AU10" s="145"/>
      <c r="AV10" s="145"/>
      <c r="AW10" s="145"/>
      <c r="AX10" s="145"/>
      <c r="AY10" s="145"/>
      <c r="AZ10" s="146"/>
      <c r="BA10" s="144">
        <v>13</v>
      </c>
      <c r="BB10" s="145"/>
      <c r="BC10" s="145"/>
      <c r="BD10" s="145"/>
      <c r="BE10" s="145"/>
      <c r="BF10" s="146"/>
      <c r="BG10" s="144">
        <v>14</v>
      </c>
      <c r="BH10" s="145"/>
      <c r="BI10" s="145"/>
      <c r="BJ10" s="145"/>
      <c r="BK10" s="145"/>
      <c r="BL10" s="146"/>
      <c r="BM10" s="144">
        <v>15</v>
      </c>
      <c r="BN10" s="145"/>
      <c r="BO10" s="145"/>
      <c r="BP10" s="145"/>
      <c r="BQ10" s="145"/>
      <c r="BR10" s="146"/>
      <c r="BS10" s="144">
        <v>16</v>
      </c>
      <c r="BT10" s="145"/>
      <c r="BU10" s="145"/>
      <c r="BV10" s="145"/>
      <c r="BW10" s="146"/>
      <c r="BX10" s="4">
        <v>17</v>
      </c>
      <c r="BY10" s="4">
        <v>18</v>
      </c>
      <c r="BZ10" s="4">
        <v>19</v>
      </c>
      <c r="CA10" s="4">
        <v>20</v>
      </c>
      <c r="CB10" s="144">
        <v>21</v>
      </c>
      <c r="CC10" s="145"/>
      <c r="CD10" s="145"/>
      <c r="CE10" s="145"/>
      <c r="CF10" s="145"/>
      <c r="CG10" s="146"/>
      <c r="CH10" s="5">
        <v>24</v>
      </c>
      <c r="CI10" s="117"/>
      <c r="CJ10" s="144">
        <v>22</v>
      </c>
      <c r="CK10" s="145"/>
      <c r="CL10" s="145"/>
      <c r="CM10" s="145"/>
      <c r="CN10" s="145"/>
      <c r="CO10" s="146"/>
      <c r="CP10" s="144">
        <v>23</v>
      </c>
      <c r="CQ10" s="145"/>
      <c r="CR10" s="145"/>
      <c r="CS10" s="145"/>
      <c r="CT10" s="145"/>
      <c r="CU10" s="146"/>
      <c r="CV10" s="144">
        <v>24</v>
      </c>
      <c r="CW10" s="145"/>
      <c r="CX10" s="145"/>
      <c r="CY10" s="145"/>
      <c r="CZ10" s="146"/>
      <c r="DA10" s="144">
        <v>25</v>
      </c>
      <c r="DB10" s="145"/>
      <c r="DC10" s="145"/>
      <c r="DD10" s="145"/>
      <c r="DE10" s="146"/>
      <c r="DF10" s="4">
        <v>29</v>
      </c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</row>
    <row r="11" spans="1:210" ht="14.25" customHeight="1" hidden="1" outlineLevel="1">
      <c r="A11" s="144">
        <v>1</v>
      </c>
      <c r="B11" s="145"/>
      <c r="C11" s="145"/>
      <c r="D11" s="145"/>
      <c r="E11" s="145"/>
      <c r="F11" s="146"/>
      <c r="G11" s="144">
        <v>2</v>
      </c>
      <c r="H11" s="145"/>
      <c r="I11" s="145"/>
      <c r="J11" s="145"/>
      <c r="K11" s="145"/>
      <c r="L11" s="146"/>
      <c r="M11" s="108">
        <v>3</v>
      </c>
      <c r="N11" s="5">
        <v>4</v>
      </c>
      <c r="O11" s="5">
        <v>5</v>
      </c>
      <c r="P11" s="144">
        <v>6</v>
      </c>
      <c r="Q11" s="145"/>
      <c r="R11" s="145"/>
      <c r="S11" s="145"/>
      <c r="T11" s="145"/>
      <c r="U11" s="146"/>
      <c r="V11" s="144">
        <v>7</v>
      </c>
      <c r="W11" s="145"/>
      <c r="X11" s="145"/>
      <c r="Y11" s="145"/>
      <c r="Z11" s="145"/>
      <c r="AA11" s="146"/>
      <c r="AB11" s="4"/>
      <c r="AC11" s="5">
        <v>9</v>
      </c>
      <c r="AD11" s="4"/>
      <c r="AE11" s="4"/>
      <c r="AF11" s="353">
        <v>10</v>
      </c>
      <c r="AG11" s="354"/>
      <c r="AH11" s="354"/>
      <c r="AI11" s="354"/>
      <c r="AJ11" s="354"/>
      <c r="AK11" s="354"/>
      <c r="AL11" s="355"/>
      <c r="AM11" s="144">
        <v>11</v>
      </c>
      <c r="AN11" s="145"/>
      <c r="AO11" s="145"/>
      <c r="AP11" s="145"/>
      <c r="AQ11" s="145"/>
      <c r="AR11" s="145"/>
      <c r="AS11" s="146"/>
      <c r="AT11" s="144">
        <v>12</v>
      </c>
      <c r="AU11" s="145"/>
      <c r="AV11" s="145"/>
      <c r="AW11" s="145"/>
      <c r="AX11" s="145"/>
      <c r="AY11" s="145"/>
      <c r="AZ11" s="146"/>
      <c r="BA11" s="144">
        <v>13</v>
      </c>
      <c r="BB11" s="145"/>
      <c r="BC11" s="145"/>
      <c r="BD11" s="145"/>
      <c r="BE11" s="145"/>
      <c r="BF11" s="146"/>
      <c r="BG11" s="144">
        <v>14</v>
      </c>
      <c r="BH11" s="145"/>
      <c r="BI11" s="145"/>
      <c r="BJ11" s="145"/>
      <c r="BK11" s="145"/>
      <c r="BL11" s="146"/>
      <c r="BM11" s="144">
        <v>15</v>
      </c>
      <c r="BN11" s="145"/>
      <c r="BO11" s="145"/>
      <c r="BP11" s="145"/>
      <c r="BQ11" s="145"/>
      <c r="BR11" s="146"/>
      <c r="BS11" s="144">
        <v>16</v>
      </c>
      <c r="BT11" s="145"/>
      <c r="BU11" s="145"/>
      <c r="BV11" s="145"/>
      <c r="BW11" s="146"/>
      <c r="BX11" s="5">
        <v>17</v>
      </c>
      <c r="BY11" s="5">
        <v>18</v>
      </c>
      <c r="BZ11" s="5">
        <v>19</v>
      </c>
      <c r="CA11" s="5">
        <v>20</v>
      </c>
      <c r="CB11" s="144">
        <v>21</v>
      </c>
      <c r="CC11" s="145"/>
      <c r="CD11" s="145"/>
      <c r="CE11" s="145"/>
      <c r="CF11" s="145"/>
      <c r="CG11" s="146"/>
      <c r="CH11" s="5">
        <v>22</v>
      </c>
      <c r="CI11" s="117"/>
      <c r="CJ11" s="144">
        <v>23</v>
      </c>
      <c r="CK11" s="145"/>
      <c r="CL11" s="145"/>
      <c r="CM11" s="145"/>
      <c r="CN11" s="145"/>
      <c r="CO11" s="146"/>
      <c r="CP11" s="144">
        <v>24</v>
      </c>
      <c r="CQ11" s="145"/>
      <c r="CR11" s="145"/>
      <c r="CS11" s="145"/>
      <c r="CT11" s="145"/>
      <c r="CU11" s="146"/>
      <c r="CV11" s="144">
        <v>25</v>
      </c>
      <c r="CW11" s="145"/>
      <c r="CX11" s="145"/>
      <c r="CY11" s="145"/>
      <c r="CZ11" s="146"/>
      <c r="DA11" s="144">
        <v>26</v>
      </c>
      <c r="DB11" s="145"/>
      <c r="DC11" s="145"/>
      <c r="DD11" s="145"/>
      <c r="DE11" s="146"/>
      <c r="DF11" s="4">
        <v>27</v>
      </c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</row>
    <row r="12" spans="1:210" s="93" customFormat="1" ht="36.75" customHeight="1" collapsed="1">
      <c r="A12" s="301" t="s">
        <v>250</v>
      </c>
      <c r="B12" s="302"/>
      <c r="C12" s="302"/>
      <c r="D12" s="302"/>
      <c r="E12" s="302"/>
      <c r="F12" s="303"/>
      <c r="G12" s="304" t="s">
        <v>103</v>
      </c>
      <c r="H12" s="305"/>
      <c r="I12" s="305"/>
      <c r="J12" s="305"/>
      <c r="K12" s="305"/>
      <c r="L12" s="306"/>
      <c r="M12" s="87" t="s">
        <v>60</v>
      </c>
      <c r="N12" s="122" t="s">
        <v>253</v>
      </c>
      <c r="O12" s="87" t="str">
        <f>'[7]Отчет'!$E$11</f>
        <v>10 (10.5)</v>
      </c>
      <c r="P12" s="356" t="str">
        <f>'[10]Отчет'!$F$11</f>
        <v>21,58 2023.11.27</v>
      </c>
      <c r="Q12" s="357"/>
      <c r="R12" s="357"/>
      <c r="S12" s="357"/>
      <c r="T12" s="357"/>
      <c r="U12" s="358"/>
      <c r="V12" s="356" t="str">
        <f>'[10]Отчет'!$G$11</f>
        <v>23,04 2023.11.27</v>
      </c>
      <c r="W12" s="357"/>
      <c r="X12" s="357"/>
      <c r="Y12" s="357"/>
      <c r="Z12" s="357"/>
      <c r="AA12" s="358"/>
      <c r="AB12" s="83" t="str">
        <f>AB13</f>
        <v>В</v>
      </c>
      <c r="AC12" s="86">
        <f>'[10]Отчет'!$I$11</f>
        <v>1.1</v>
      </c>
      <c r="AD12" s="81"/>
      <c r="AE12" s="81"/>
      <c r="AF12" s="310" t="str">
        <f>N12</f>
        <v> КТП 1267, 2СШ</v>
      </c>
      <c r="AG12" s="311"/>
      <c r="AH12" s="311"/>
      <c r="AI12" s="311"/>
      <c r="AJ12" s="311"/>
      <c r="AK12" s="311"/>
      <c r="AL12" s="312"/>
      <c r="AM12" s="313" t="s">
        <v>122</v>
      </c>
      <c r="AN12" s="314"/>
      <c r="AO12" s="314"/>
      <c r="AP12" s="314"/>
      <c r="AQ12" s="314"/>
      <c r="AR12" s="314"/>
      <c r="AS12" s="315"/>
      <c r="AT12" s="126" t="s">
        <v>236</v>
      </c>
      <c r="AU12" s="317" t="str">
        <f>'[10]Отчет'!$L$11</f>
        <v>ж.д.ул Воробьева,77 </v>
      </c>
      <c r="AV12" s="317"/>
      <c r="AW12" s="317"/>
      <c r="AX12" s="317"/>
      <c r="AY12" s="317"/>
      <c r="AZ12" s="318"/>
      <c r="BA12" s="319">
        <f aca="true" t="shared" si="0" ref="BA12:BA17">BM12+BS12</f>
        <v>4</v>
      </c>
      <c r="BB12" s="320"/>
      <c r="BC12" s="320"/>
      <c r="BD12" s="320"/>
      <c r="BE12" s="320"/>
      <c r="BF12" s="321"/>
      <c r="BG12" s="319">
        <v>0</v>
      </c>
      <c r="BH12" s="320"/>
      <c r="BI12" s="320"/>
      <c r="BJ12" s="320"/>
      <c r="BK12" s="320"/>
      <c r="BL12" s="321"/>
      <c r="BM12" s="319">
        <f>'[10]Отчет'!$O$11</f>
        <v>4</v>
      </c>
      <c r="BN12" s="320"/>
      <c r="BO12" s="320"/>
      <c r="BP12" s="320"/>
      <c r="BQ12" s="320"/>
      <c r="BR12" s="321"/>
      <c r="BS12" s="319"/>
      <c r="BT12" s="320"/>
      <c r="BU12" s="320"/>
      <c r="BV12" s="320"/>
      <c r="BW12" s="321"/>
      <c r="BX12" s="83">
        <v>0</v>
      </c>
      <c r="BY12" s="83"/>
      <c r="BZ12" s="82">
        <v>0</v>
      </c>
      <c r="CA12" s="83">
        <v>4</v>
      </c>
      <c r="CB12" s="313"/>
      <c r="CC12" s="314"/>
      <c r="CD12" s="314"/>
      <c r="CE12" s="314"/>
      <c r="CF12" s="314"/>
      <c r="CG12" s="315"/>
      <c r="CH12" s="82"/>
      <c r="CI12" s="118">
        <v>2.5</v>
      </c>
      <c r="CJ12" s="313"/>
      <c r="CK12" s="314"/>
      <c r="CL12" s="314"/>
      <c r="CM12" s="314"/>
      <c r="CN12" s="314"/>
      <c r="CO12" s="315"/>
      <c r="CP12" s="313"/>
      <c r="CQ12" s="314"/>
      <c r="CR12" s="314"/>
      <c r="CS12" s="314"/>
      <c r="CT12" s="314"/>
      <c r="CU12" s="315"/>
      <c r="CV12" s="319" t="str">
        <f>'[10]Отчет'!$Y$11</f>
        <v>3.4.9.1</v>
      </c>
      <c r="CW12" s="320"/>
      <c r="CX12" s="320"/>
      <c r="CY12" s="320"/>
      <c r="CZ12" s="321"/>
      <c r="DA12" s="319" t="str">
        <f>'[10]Отчет'!$Z$11</f>
        <v>4.21</v>
      </c>
      <c r="DB12" s="320"/>
      <c r="DC12" s="320"/>
      <c r="DD12" s="320"/>
      <c r="DE12" s="321"/>
      <c r="DF12" s="84"/>
      <c r="DG12" s="103" t="s">
        <v>155</v>
      </c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</row>
    <row r="13" spans="1:210" s="93" customFormat="1" ht="48.75" customHeight="1">
      <c r="A13" s="301" t="s">
        <v>251</v>
      </c>
      <c r="B13" s="302"/>
      <c r="C13" s="302"/>
      <c r="D13" s="302"/>
      <c r="E13" s="302"/>
      <c r="F13" s="303"/>
      <c r="G13" s="304" t="s">
        <v>103</v>
      </c>
      <c r="H13" s="305"/>
      <c r="I13" s="305"/>
      <c r="J13" s="305"/>
      <c r="K13" s="305"/>
      <c r="L13" s="306"/>
      <c r="M13" s="87" t="s">
        <v>60</v>
      </c>
      <c r="N13" s="123" t="s">
        <v>254</v>
      </c>
      <c r="O13" s="87" t="str">
        <f>O12</f>
        <v>10 (10.5)</v>
      </c>
      <c r="P13" s="356" t="str">
        <f>'[10]Отчет'!$F$12</f>
        <v>16,21 2023.11.30</v>
      </c>
      <c r="Q13" s="357"/>
      <c r="R13" s="357"/>
      <c r="S13" s="357"/>
      <c r="T13" s="357"/>
      <c r="U13" s="358"/>
      <c r="V13" s="356" t="str">
        <f>'[10]Отчет'!$G$12</f>
        <v>16,40 2023.11.30</v>
      </c>
      <c r="W13" s="357"/>
      <c r="X13" s="357"/>
      <c r="Y13" s="357"/>
      <c r="Z13" s="357"/>
      <c r="AA13" s="358"/>
      <c r="AB13" s="83" t="str">
        <f>AB47</f>
        <v>В</v>
      </c>
      <c r="AC13" s="86">
        <f>'[10]Отчет'!$I$12</f>
        <v>0.32</v>
      </c>
      <c r="AD13" s="81"/>
      <c r="AE13" s="81"/>
      <c r="AF13" s="310" t="str">
        <f>N13</f>
        <v> КТП - 5212 1СШ, 5218 1СШ(Все ЛЭП ТП)</v>
      </c>
      <c r="AG13" s="311"/>
      <c r="AH13" s="311"/>
      <c r="AI13" s="311"/>
      <c r="AJ13" s="311"/>
      <c r="AK13" s="311"/>
      <c r="AL13" s="312"/>
      <c r="AM13" s="313" t="s">
        <v>122</v>
      </c>
      <c r="AN13" s="314"/>
      <c r="AO13" s="314"/>
      <c r="AP13" s="314"/>
      <c r="AQ13" s="314"/>
      <c r="AR13" s="314"/>
      <c r="AS13" s="315"/>
      <c r="AT13" s="126" t="s">
        <v>234</v>
      </c>
      <c r="AU13" s="317" t="s">
        <v>252</v>
      </c>
      <c r="AV13" s="317"/>
      <c r="AW13" s="317"/>
      <c r="AX13" s="317"/>
      <c r="AY13" s="317"/>
      <c r="AZ13" s="318"/>
      <c r="BA13" s="319">
        <f>BM13+BS13</f>
        <v>55</v>
      </c>
      <c r="BB13" s="320"/>
      <c r="BC13" s="320"/>
      <c r="BD13" s="320"/>
      <c r="BE13" s="320"/>
      <c r="BF13" s="321"/>
      <c r="BG13" s="319">
        <v>0</v>
      </c>
      <c r="BH13" s="320"/>
      <c r="BI13" s="320"/>
      <c r="BJ13" s="320"/>
      <c r="BK13" s="320"/>
      <c r="BL13" s="321"/>
      <c r="BM13" s="319">
        <f>'[10]Отчет'!$O$12</f>
        <v>32</v>
      </c>
      <c r="BN13" s="320"/>
      <c r="BO13" s="320"/>
      <c r="BP13" s="320"/>
      <c r="BQ13" s="320"/>
      <c r="BR13" s="321"/>
      <c r="BS13" s="319">
        <f>'[10]Отчет'!$P$12</f>
        <v>23</v>
      </c>
      <c r="BT13" s="320"/>
      <c r="BU13" s="320"/>
      <c r="BV13" s="320"/>
      <c r="BW13" s="321"/>
      <c r="BX13" s="83">
        <v>0</v>
      </c>
      <c r="BY13" s="83">
        <v>0</v>
      </c>
      <c r="BZ13" s="82">
        <v>1</v>
      </c>
      <c r="CA13" s="83">
        <v>54</v>
      </c>
      <c r="CB13" s="313"/>
      <c r="CC13" s="314"/>
      <c r="CD13" s="314"/>
      <c r="CE13" s="314"/>
      <c r="CF13" s="314"/>
      <c r="CG13" s="315"/>
      <c r="CH13" s="82"/>
      <c r="CI13" s="118">
        <f>24+157</f>
        <v>181</v>
      </c>
      <c r="CJ13" s="319"/>
      <c r="CK13" s="320"/>
      <c r="CL13" s="320"/>
      <c r="CM13" s="320"/>
      <c r="CN13" s="320"/>
      <c r="CO13" s="321"/>
      <c r="CP13" s="313"/>
      <c r="CQ13" s="314"/>
      <c r="CR13" s="314"/>
      <c r="CS13" s="314"/>
      <c r="CT13" s="314"/>
      <c r="CU13" s="315"/>
      <c r="CV13" s="319" t="str">
        <f>CV12</f>
        <v>3.4.9.1</v>
      </c>
      <c r="CW13" s="320"/>
      <c r="CX13" s="320"/>
      <c r="CY13" s="320"/>
      <c r="CZ13" s="321"/>
      <c r="DA13" s="319" t="str">
        <f>DA12</f>
        <v>4.21</v>
      </c>
      <c r="DB13" s="320"/>
      <c r="DC13" s="320"/>
      <c r="DD13" s="320"/>
      <c r="DE13" s="321"/>
      <c r="DF13" s="84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</row>
    <row r="14" spans="1:210" s="94" customFormat="1" ht="30.75" customHeight="1" hidden="1" outlineLevel="1">
      <c r="A14" s="301"/>
      <c r="B14" s="302"/>
      <c r="C14" s="302"/>
      <c r="D14" s="302"/>
      <c r="E14" s="302"/>
      <c r="F14" s="303"/>
      <c r="G14" s="304"/>
      <c r="H14" s="305"/>
      <c r="I14" s="305"/>
      <c r="J14" s="305"/>
      <c r="K14" s="305"/>
      <c r="L14" s="306"/>
      <c r="M14" s="87"/>
      <c r="N14" s="123"/>
      <c r="O14" s="87"/>
      <c r="P14" s="356"/>
      <c r="Q14" s="357"/>
      <c r="R14" s="357"/>
      <c r="S14" s="357"/>
      <c r="T14" s="357"/>
      <c r="U14" s="358"/>
      <c r="V14" s="356"/>
      <c r="W14" s="357"/>
      <c r="X14" s="357"/>
      <c r="Y14" s="357"/>
      <c r="Z14" s="357"/>
      <c r="AA14" s="358"/>
      <c r="AB14" s="83"/>
      <c r="AC14" s="86"/>
      <c r="AD14" s="81"/>
      <c r="AE14" s="81"/>
      <c r="AF14" s="310"/>
      <c r="AG14" s="311"/>
      <c r="AH14" s="311"/>
      <c r="AI14" s="311"/>
      <c r="AJ14" s="311"/>
      <c r="AK14" s="311"/>
      <c r="AL14" s="312"/>
      <c r="AM14" s="313" t="s">
        <v>122</v>
      </c>
      <c r="AN14" s="314"/>
      <c r="AO14" s="314"/>
      <c r="AP14" s="314"/>
      <c r="AQ14" s="314"/>
      <c r="AR14" s="314"/>
      <c r="AS14" s="315"/>
      <c r="AT14" s="126" t="s">
        <v>233</v>
      </c>
      <c r="AU14" s="317"/>
      <c r="AV14" s="317"/>
      <c r="AW14" s="317"/>
      <c r="AX14" s="317"/>
      <c r="AY14" s="317"/>
      <c r="AZ14" s="318"/>
      <c r="BA14" s="319">
        <f t="shared" si="0"/>
        <v>0</v>
      </c>
      <c r="BB14" s="320"/>
      <c r="BC14" s="320"/>
      <c r="BD14" s="320"/>
      <c r="BE14" s="320"/>
      <c r="BF14" s="321"/>
      <c r="BG14" s="319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1"/>
      <c r="BS14" s="319"/>
      <c r="BT14" s="320"/>
      <c r="BU14" s="320"/>
      <c r="BV14" s="320"/>
      <c r="BW14" s="321"/>
      <c r="BX14" s="83"/>
      <c r="BY14" s="83"/>
      <c r="BZ14" s="82"/>
      <c r="CA14" s="83"/>
      <c r="CB14" s="313"/>
      <c r="CC14" s="314"/>
      <c r="CD14" s="314"/>
      <c r="CE14" s="314"/>
      <c r="CF14" s="314"/>
      <c r="CG14" s="315"/>
      <c r="CH14" s="82"/>
      <c r="CI14" s="118"/>
      <c r="CJ14" s="319"/>
      <c r="CK14" s="320"/>
      <c r="CL14" s="320"/>
      <c r="CM14" s="320"/>
      <c r="CN14" s="320"/>
      <c r="CO14" s="321"/>
      <c r="CP14" s="319"/>
      <c r="CQ14" s="320"/>
      <c r="CR14" s="320"/>
      <c r="CS14" s="320"/>
      <c r="CT14" s="320"/>
      <c r="CU14" s="321"/>
      <c r="CV14" s="319"/>
      <c r="CW14" s="320"/>
      <c r="CX14" s="320"/>
      <c r="CY14" s="320"/>
      <c r="CZ14" s="321"/>
      <c r="DA14" s="319"/>
      <c r="DB14" s="320"/>
      <c r="DC14" s="320"/>
      <c r="DD14" s="320"/>
      <c r="DE14" s="321"/>
      <c r="DF14" s="84"/>
      <c r="DG14" s="85"/>
      <c r="DH14" s="92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</row>
    <row r="15" spans="1:210" s="94" customFormat="1" ht="36" customHeight="1" hidden="1" outlineLevel="1">
      <c r="A15" s="301"/>
      <c r="B15" s="302"/>
      <c r="C15" s="302"/>
      <c r="D15" s="302"/>
      <c r="E15" s="302"/>
      <c r="F15" s="303"/>
      <c r="G15" s="304"/>
      <c r="H15" s="305"/>
      <c r="I15" s="305"/>
      <c r="J15" s="305"/>
      <c r="K15" s="305"/>
      <c r="L15" s="306"/>
      <c r="M15" s="87"/>
      <c r="N15" s="122"/>
      <c r="O15" s="87"/>
      <c r="P15" s="356"/>
      <c r="Q15" s="357"/>
      <c r="R15" s="357"/>
      <c r="S15" s="357"/>
      <c r="T15" s="357"/>
      <c r="U15" s="358"/>
      <c r="V15" s="356"/>
      <c r="W15" s="357"/>
      <c r="X15" s="357"/>
      <c r="Y15" s="357"/>
      <c r="Z15" s="357"/>
      <c r="AA15" s="358"/>
      <c r="AB15" s="83"/>
      <c r="AC15" s="86"/>
      <c r="AD15" s="88"/>
      <c r="AE15" s="90"/>
      <c r="AF15" s="310"/>
      <c r="AG15" s="311"/>
      <c r="AH15" s="311"/>
      <c r="AI15" s="311"/>
      <c r="AJ15" s="311"/>
      <c r="AK15" s="311"/>
      <c r="AL15" s="312"/>
      <c r="AM15" s="313"/>
      <c r="AN15" s="314"/>
      <c r="AO15" s="314"/>
      <c r="AP15" s="314"/>
      <c r="AQ15" s="314"/>
      <c r="AR15" s="314"/>
      <c r="AS15" s="315"/>
      <c r="AT15" s="126"/>
      <c r="AU15" s="317"/>
      <c r="AV15" s="317"/>
      <c r="AW15" s="317"/>
      <c r="AX15" s="317"/>
      <c r="AY15" s="317"/>
      <c r="AZ15" s="318"/>
      <c r="BA15" s="319"/>
      <c r="BB15" s="320"/>
      <c r="BC15" s="320"/>
      <c r="BD15" s="320"/>
      <c r="BE15" s="320"/>
      <c r="BF15" s="321"/>
      <c r="BG15" s="322"/>
      <c r="BH15" s="323"/>
      <c r="BI15" s="323"/>
      <c r="BJ15" s="323"/>
      <c r="BK15" s="323"/>
      <c r="BL15" s="324"/>
      <c r="BM15" s="322"/>
      <c r="BN15" s="323"/>
      <c r="BO15" s="323"/>
      <c r="BP15" s="323"/>
      <c r="BQ15" s="323"/>
      <c r="BR15" s="324"/>
      <c r="BS15" s="319"/>
      <c r="BT15" s="320"/>
      <c r="BU15" s="320"/>
      <c r="BV15" s="320"/>
      <c r="BW15" s="321"/>
      <c r="BX15" s="84"/>
      <c r="BY15" s="84"/>
      <c r="BZ15" s="89"/>
      <c r="CA15" s="83"/>
      <c r="CB15" s="325"/>
      <c r="CC15" s="326"/>
      <c r="CD15" s="326"/>
      <c r="CE15" s="326"/>
      <c r="CF15" s="326"/>
      <c r="CG15" s="327"/>
      <c r="CH15" s="95"/>
      <c r="CI15" s="118"/>
      <c r="CJ15" s="325"/>
      <c r="CK15" s="326"/>
      <c r="CL15" s="326"/>
      <c r="CM15" s="326"/>
      <c r="CN15" s="326"/>
      <c r="CO15" s="327"/>
      <c r="CP15" s="313"/>
      <c r="CQ15" s="314"/>
      <c r="CR15" s="314"/>
      <c r="CS15" s="314"/>
      <c r="CT15" s="314"/>
      <c r="CU15" s="315"/>
      <c r="CV15" s="319"/>
      <c r="CW15" s="320"/>
      <c r="CX15" s="320"/>
      <c r="CY15" s="320"/>
      <c r="CZ15" s="321"/>
      <c r="DA15" s="319"/>
      <c r="DB15" s="320"/>
      <c r="DC15" s="320"/>
      <c r="DD15" s="320"/>
      <c r="DE15" s="321"/>
      <c r="DF15" s="84"/>
      <c r="DG15" s="85"/>
      <c r="DH15" s="92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</row>
    <row r="16" spans="1:210" s="94" customFormat="1" ht="48.75" customHeight="1" hidden="1" outlineLevel="1">
      <c r="A16" s="301"/>
      <c r="B16" s="302"/>
      <c r="C16" s="302"/>
      <c r="D16" s="302"/>
      <c r="E16" s="302"/>
      <c r="F16" s="303"/>
      <c r="G16" s="304"/>
      <c r="H16" s="305"/>
      <c r="I16" s="305"/>
      <c r="J16" s="305"/>
      <c r="K16" s="305"/>
      <c r="L16" s="306"/>
      <c r="M16" s="87"/>
      <c r="N16" s="122"/>
      <c r="O16" s="87"/>
      <c r="P16" s="356"/>
      <c r="Q16" s="357"/>
      <c r="R16" s="357"/>
      <c r="S16" s="357"/>
      <c r="T16" s="357"/>
      <c r="U16" s="358"/>
      <c r="V16" s="356"/>
      <c r="W16" s="357"/>
      <c r="X16" s="357"/>
      <c r="Y16" s="357"/>
      <c r="Z16" s="357"/>
      <c r="AA16" s="358"/>
      <c r="AB16" s="83"/>
      <c r="AC16" s="86"/>
      <c r="AD16" s="88"/>
      <c r="AE16" s="90"/>
      <c r="AF16" s="316"/>
      <c r="AG16" s="317"/>
      <c r="AH16" s="317"/>
      <c r="AI16" s="317"/>
      <c r="AJ16" s="317"/>
      <c r="AK16" s="317"/>
      <c r="AL16" s="318"/>
      <c r="AM16" s="313"/>
      <c r="AN16" s="314"/>
      <c r="AO16" s="314"/>
      <c r="AP16" s="314"/>
      <c r="AQ16" s="314"/>
      <c r="AR16" s="314"/>
      <c r="AS16" s="315"/>
      <c r="AT16" s="126"/>
      <c r="AU16" s="317"/>
      <c r="AV16" s="317"/>
      <c r="AW16" s="317"/>
      <c r="AX16" s="317"/>
      <c r="AY16" s="317"/>
      <c r="AZ16" s="318"/>
      <c r="BA16" s="319"/>
      <c r="BB16" s="320"/>
      <c r="BC16" s="320"/>
      <c r="BD16" s="320"/>
      <c r="BE16" s="320"/>
      <c r="BF16" s="321"/>
      <c r="BG16" s="322"/>
      <c r="BH16" s="323"/>
      <c r="BI16" s="323"/>
      <c r="BJ16" s="323"/>
      <c r="BK16" s="323"/>
      <c r="BL16" s="324"/>
      <c r="BM16" s="322"/>
      <c r="BN16" s="323"/>
      <c r="BO16" s="323"/>
      <c r="BP16" s="323"/>
      <c r="BQ16" s="323"/>
      <c r="BR16" s="324"/>
      <c r="BS16" s="319"/>
      <c r="BT16" s="320"/>
      <c r="BU16" s="320"/>
      <c r="BV16" s="320"/>
      <c r="BW16" s="321"/>
      <c r="BX16" s="84"/>
      <c r="BY16" s="84"/>
      <c r="BZ16" s="89"/>
      <c r="CA16" s="83"/>
      <c r="CB16" s="325"/>
      <c r="CC16" s="326"/>
      <c r="CD16" s="326"/>
      <c r="CE16" s="326"/>
      <c r="CF16" s="326"/>
      <c r="CG16" s="327"/>
      <c r="CH16" s="95"/>
      <c r="CI16" s="118"/>
      <c r="CJ16" s="325"/>
      <c r="CK16" s="326"/>
      <c r="CL16" s="326"/>
      <c r="CM16" s="326"/>
      <c r="CN16" s="326"/>
      <c r="CO16" s="327"/>
      <c r="CP16" s="313"/>
      <c r="CQ16" s="314"/>
      <c r="CR16" s="314"/>
      <c r="CS16" s="314"/>
      <c r="CT16" s="314"/>
      <c r="CU16" s="315"/>
      <c r="CV16" s="319"/>
      <c r="CW16" s="320"/>
      <c r="CX16" s="320"/>
      <c r="CY16" s="320"/>
      <c r="CZ16" s="321"/>
      <c r="DA16" s="319"/>
      <c r="DB16" s="320"/>
      <c r="DC16" s="320"/>
      <c r="DD16" s="320"/>
      <c r="DE16" s="321"/>
      <c r="DF16" s="84"/>
      <c r="DG16" s="104"/>
      <c r="DH16" s="92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</row>
    <row r="17" spans="1:210" s="94" customFormat="1" ht="65.25" customHeight="1" hidden="1" outlineLevel="1">
      <c r="A17" s="301"/>
      <c r="B17" s="302"/>
      <c r="C17" s="302"/>
      <c r="D17" s="302"/>
      <c r="E17" s="302"/>
      <c r="F17" s="303"/>
      <c r="G17" s="304"/>
      <c r="H17" s="305"/>
      <c r="I17" s="305"/>
      <c r="J17" s="305"/>
      <c r="K17" s="305"/>
      <c r="L17" s="306"/>
      <c r="M17" s="87"/>
      <c r="N17" s="124"/>
      <c r="O17" s="87"/>
      <c r="P17" s="356"/>
      <c r="Q17" s="357"/>
      <c r="R17" s="357"/>
      <c r="S17" s="357"/>
      <c r="T17" s="357"/>
      <c r="U17" s="358"/>
      <c r="V17" s="356"/>
      <c r="W17" s="357"/>
      <c r="X17" s="357"/>
      <c r="Y17" s="357"/>
      <c r="Z17" s="357"/>
      <c r="AA17" s="358"/>
      <c r="AB17" s="83"/>
      <c r="AC17" s="86"/>
      <c r="AD17" s="88"/>
      <c r="AE17" s="88"/>
      <c r="AF17" s="310"/>
      <c r="AG17" s="311"/>
      <c r="AH17" s="311"/>
      <c r="AI17" s="311"/>
      <c r="AJ17" s="311"/>
      <c r="AK17" s="311"/>
      <c r="AL17" s="312"/>
      <c r="AM17" s="313" t="s">
        <v>122</v>
      </c>
      <c r="AN17" s="314"/>
      <c r="AO17" s="314"/>
      <c r="AP17" s="314"/>
      <c r="AQ17" s="314"/>
      <c r="AR17" s="314"/>
      <c r="AS17" s="315"/>
      <c r="AT17" s="310"/>
      <c r="AU17" s="311"/>
      <c r="AV17" s="311"/>
      <c r="AW17" s="311"/>
      <c r="AX17" s="311"/>
      <c r="AY17" s="311"/>
      <c r="AZ17" s="312"/>
      <c r="BA17" s="319">
        <f t="shared" si="0"/>
        <v>0</v>
      </c>
      <c r="BB17" s="320"/>
      <c r="BC17" s="320"/>
      <c r="BD17" s="320"/>
      <c r="BE17" s="320"/>
      <c r="BF17" s="321"/>
      <c r="BG17" s="322"/>
      <c r="BH17" s="323"/>
      <c r="BI17" s="323"/>
      <c r="BJ17" s="323"/>
      <c r="BK17" s="323"/>
      <c r="BL17" s="324"/>
      <c r="BM17" s="322"/>
      <c r="BN17" s="323"/>
      <c r="BO17" s="323"/>
      <c r="BP17" s="323"/>
      <c r="BQ17" s="323"/>
      <c r="BR17" s="324"/>
      <c r="BS17" s="319"/>
      <c r="BT17" s="320"/>
      <c r="BU17" s="320"/>
      <c r="BV17" s="320"/>
      <c r="BW17" s="321"/>
      <c r="BX17" s="84"/>
      <c r="BY17" s="84"/>
      <c r="BZ17" s="89"/>
      <c r="CA17" s="83"/>
      <c r="CB17" s="331"/>
      <c r="CC17" s="332"/>
      <c r="CD17" s="332"/>
      <c r="CE17" s="332"/>
      <c r="CF17" s="332"/>
      <c r="CG17" s="333"/>
      <c r="CH17" s="95"/>
      <c r="CI17" s="118"/>
      <c r="CJ17" s="331"/>
      <c r="CK17" s="332"/>
      <c r="CL17" s="332"/>
      <c r="CM17" s="332"/>
      <c r="CN17" s="332"/>
      <c r="CO17" s="333"/>
      <c r="CP17" s="328"/>
      <c r="CQ17" s="329"/>
      <c r="CR17" s="329"/>
      <c r="CS17" s="329"/>
      <c r="CT17" s="329"/>
      <c r="CU17" s="330"/>
      <c r="CV17" s="319"/>
      <c r="CW17" s="320"/>
      <c r="CX17" s="320"/>
      <c r="CY17" s="320"/>
      <c r="CZ17" s="321"/>
      <c r="DA17" s="319"/>
      <c r="DB17" s="320"/>
      <c r="DC17" s="320"/>
      <c r="DD17" s="320"/>
      <c r="DE17" s="321"/>
      <c r="DF17" s="84"/>
      <c r="DG17" s="85"/>
      <c r="DH17" s="92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</row>
    <row r="18" spans="1:210" ht="30" customHeight="1" hidden="1" outlineLevel="1">
      <c r="A18" s="301"/>
      <c r="B18" s="302"/>
      <c r="C18" s="302"/>
      <c r="D18" s="302"/>
      <c r="E18" s="302"/>
      <c r="F18" s="303"/>
      <c r="G18" s="159"/>
      <c r="H18" s="160"/>
      <c r="I18" s="160"/>
      <c r="J18" s="160"/>
      <c r="K18" s="160"/>
      <c r="L18" s="161"/>
      <c r="M18" s="109"/>
      <c r="N18" s="102"/>
      <c r="O18" s="102"/>
      <c r="P18" s="288"/>
      <c r="Q18" s="181"/>
      <c r="R18" s="181"/>
      <c r="S18" s="181"/>
      <c r="T18" s="181"/>
      <c r="U18" s="182"/>
      <c r="V18" s="183"/>
      <c r="W18" s="184"/>
      <c r="X18" s="184"/>
      <c r="Y18" s="184"/>
      <c r="Z18" s="184"/>
      <c r="AA18" s="185"/>
      <c r="AB18" s="83"/>
      <c r="AC18" s="102"/>
      <c r="AD18" s="3"/>
      <c r="AE18" s="3"/>
      <c r="AF18" s="359"/>
      <c r="AG18" s="360"/>
      <c r="AH18" s="360"/>
      <c r="AI18" s="360"/>
      <c r="AJ18" s="360"/>
      <c r="AK18" s="360"/>
      <c r="AL18" s="361"/>
      <c r="AM18" s="313" t="s">
        <v>122</v>
      </c>
      <c r="AN18" s="314"/>
      <c r="AO18" s="314"/>
      <c r="AP18" s="314"/>
      <c r="AQ18" s="314"/>
      <c r="AR18" s="314"/>
      <c r="AS18" s="315"/>
      <c r="AT18" s="362"/>
      <c r="AU18" s="363"/>
      <c r="AV18" s="363"/>
      <c r="AW18" s="363"/>
      <c r="AX18" s="363"/>
      <c r="AY18" s="363"/>
      <c r="AZ18" s="364"/>
      <c r="BA18" s="207"/>
      <c r="BB18" s="208"/>
      <c r="BC18" s="208"/>
      <c r="BD18" s="208"/>
      <c r="BE18" s="208"/>
      <c r="BF18" s="209"/>
      <c r="BG18" s="192"/>
      <c r="BH18" s="193"/>
      <c r="BI18" s="193"/>
      <c r="BJ18" s="193"/>
      <c r="BK18" s="193"/>
      <c r="BL18" s="194"/>
      <c r="BM18" s="192"/>
      <c r="BN18" s="193"/>
      <c r="BO18" s="193"/>
      <c r="BP18" s="193"/>
      <c r="BQ18" s="193"/>
      <c r="BR18" s="194"/>
      <c r="BS18" s="198"/>
      <c r="BT18" s="199"/>
      <c r="BU18" s="199"/>
      <c r="BV18" s="199"/>
      <c r="BW18" s="200"/>
      <c r="BX18" s="22"/>
      <c r="BY18" s="22"/>
      <c r="BZ18" s="17"/>
      <c r="CA18" s="1"/>
      <c r="CB18" s="207"/>
      <c r="CC18" s="208"/>
      <c r="CD18" s="208"/>
      <c r="CE18" s="208"/>
      <c r="CF18" s="208"/>
      <c r="CG18" s="209"/>
      <c r="CH18" s="2"/>
      <c r="CI18" s="118"/>
      <c r="CJ18" s="207"/>
      <c r="CK18" s="208"/>
      <c r="CL18" s="208"/>
      <c r="CM18" s="208"/>
      <c r="CN18" s="208"/>
      <c r="CO18" s="209"/>
      <c r="CP18" s="177"/>
      <c r="CQ18" s="178"/>
      <c r="CR18" s="178"/>
      <c r="CS18" s="178"/>
      <c r="CT18" s="178"/>
      <c r="CU18" s="179"/>
      <c r="CV18" s="198"/>
      <c r="CW18" s="199"/>
      <c r="CX18" s="199"/>
      <c r="CY18" s="199"/>
      <c r="CZ18" s="200"/>
      <c r="DA18" s="177"/>
      <c r="DB18" s="178"/>
      <c r="DC18" s="178"/>
      <c r="DD18" s="178"/>
      <c r="DE18" s="179"/>
      <c r="DF18" s="22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</row>
    <row r="19" spans="1:210" ht="27.75" customHeight="1" hidden="1" outlineLevel="1">
      <c r="A19" s="301"/>
      <c r="B19" s="302"/>
      <c r="C19" s="302"/>
      <c r="D19" s="302"/>
      <c r="E19" s="302"/>
      <c r="F19" s="303"/>
      <c r="G19" s="159"/>
      <c r="H19" s="160"/>
      <c r="I19" s="160"/>
      <c r="J19" s="160"/>
      <c r="K19" s="160"/>
      <c r="L19" s="161"/>
      <c r="M19" s="109"/>
      <c r="N19" s="79"/>
      <c r="O19" s="102"/>
      <c r="P19" s="288"/>
      <c r="Q19" s="181"/>
      <c r="R19" s="181"/>
      <c r="S19" s="181"/>
      <c r="T19" s="181"/>
      <c r="U19" s="182"/>
      <c r="V19" s="183"/>
      <c r="W19" s="184"/>
      <c r="X19" s="184"/>
      <c r="Y19" s="184"/>
      <c r="Z19" s="184"/>
      <c r="AA19" s="185"/>
      <c r="AB19" s="83"/>
      <c r="AC19" s="102"/>
      <c r="AD19" s="3"/>
      <c r="AE19" s="3"/>
      <c r="AF19" s="359"/>
      <c r="AG19" s="360"/>
      <c r="AH19" s="360"/>
      <c r="AI19" s="360"/>
      <c r="AJ19" s="360"/>
      <c r="AK19" s="360"/>
      <c r="AL19" s="361"/>
      <c r="AM19" s="313" t="s">
        <v>122</v>
      </c>
      <c r="AN19" s="314"/>
      <c r="AO19" s="314"/>
      <c r="AP19" s="314"/>
      <c r="AQ19" s="314"/>
      <c r="AR19" s="314"/>
      <c r="AS19" s="315"/>
      <c r="AT19" s="359"/>
      <c r="AU19" s="360"/>
      <c r="AV19" s="360"/>
      <c r="AW19" s="360"/>
      <c r="AX19" s="360"/>
      <c r="AY19" s="360"/>
      <c r="AZ19" s="361"/>
      <c r="BA19" s="198">
        <f>BG19+BM19+BS19</f>
        <v>0</v>
      </c>
      <c r="BB19" s="208"/>
      <c r="BC19" s="208"/>
      <c r="BD19" s="208"/>
      <c r="BE19" s="208"/>
      <c r="BF19" s="209"/>
      <c r="BG19" s="198"/>
      <c r="BH19" s="199"/>
      <c r="BI19" s="199"/>
      <c r="BJ19" s="199"/>
      <c r="BK19" s="199"/>
      <c r="BL19" s="200"/>
      <c r="BM19" s="198"/>
      <c r="BN19" s="199"/>
      <c r="BO19" s="199"/>
      <c r="BP19" s="199"/>
      <c r="BQ19" s="199"/>
      <c r="BR19" s="200"/>
      <c r="BS19" s="192"/>
      <c r="BT19" s="193"/>
      <c r="BU19" s="193"/>
      <c r="BV19" s="193"/>
      <c r="BW19" s="194"/>
      <c r="BX19" s="1"/>
      <c r="BY19" s="1"/>
      <c r="BZ19" s="17"/>
      <c r="CA19" s="1"/>
      <c r="CB19" s="207"/>
      <c r="CC19" s="208"/>
      <c r="CD19" s="208"/>
      <c r="CE19" s="208"/>
      <c r="CF19" s="208"/>
      <c r="CG19" s="209"/>
      <c r="CH19" s="2"/>
      <c r="CI19" s="118"/>
      <c r="CJ19" s="207"/>
      <c r="CK19" s="208"/>
      <c r="CL19" s="208"/>
      <c r="CM19" s="208"/>
      <c r="CN19" s="208"/>
      <c r="CO19" s="209"/>
      <c r="CP19" s="177"/>
      <c r="CQ19" s="178"/>
      <c r="CR19" s="178"/>
      <c r="CS19" s="178"/>
      <c r="CT19" s="178"/>
      <c r="CU19" s="179"/>
      <c r="CV19" s="198"/>
      <c r="CW19" s="199"/>
      <c r="CX19" s="199"/>
      <c r="CY19" s="199"/>
      <c r="CZ19" s="200"/>
      <c r="DA19" s="198"/>
      <c r="DB19" s="199"/>
      <c r="DC19" s="199"/>
      <c r="DD19" s="199"/>
      <c r="DE19" s="200"/>
      <c r="DF19" s="22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</row>
    <row r="20" spans="1:210" ht="30.75" customHeight="1" hidden="1" outlineLevel="1">
      <c r="A20" s="301"/>
      <c r="B20" s="302"/>
      <c r="C20" s="302"/>
      <c r="D20" s="302"/>
      <c r="E20" s="302"/>
      <c r="F20" s="303"/>
      <c r="G20" s="159"/>
      <c r="H20" s="160"/>
      <c r="I20" s="160"/>
      <c r="J20" s="160"/>
      <c r="K20" s="160"/>
      <c r="L20" s="161"/>
      <c r="M20" s="109"/>
      <c r="N20" s="79"/>
      <c r="O20" s="102"/>
      <c r="P20" s="288"/>
      <c r="Q20" s="181"/>
      <c r="R20" s="181"/>
      <c r="S20" s="181"/>
      <c r="T20" s="181"/>
      <c r="U20" s="182"/>
      <c r="V20" s="183"/>
      <c r="W20" s="184"/>
      <c r="X20" s="184"/>
      <c r="Y20" s="184"/>
      <c r="Z20" s="184"/>
      <c r="AA20" s="185"/>
      <c r="AB20" s="83"/>
      <c r="AC20" s="102"/>
      <c r="AD20" s="3"/>
      <c r="AE20" s="3"/>
      <c r="AF20" s="359"/>
      <c r="AG20" s="360"/>
      <c r="AH20" s="360"/>
      <c r="AI20" s="360"/>
      <c r="AJ20" s="360"/>
      <c r="AK20" s="360"/>
      <c r="AL20" s="361"/>
      <c r="AM20" s="313" t="s">
        <v>122</v>
      </c>
      <c r="AN20" s="314"/>
      <c r="AO20" s="314"/>
      <c r="AP20" s="314"/>
      <c r="AQ20" s="314"/>
      <c r="AR20" s="314"/>
      <c r="AS20" s="315"/>
      <c r="AT20" s="359"/>
      <c r="AU20" s="360"/>
      <c r="AV20" s="360"/>
      <c r="AW20" s="360"/>
      <c r="AX20" s="360"/>
      <c r="AY20" s="360"/>
      <c r="AZ20" s="361"/>
      <c r="BA20" s="198"/>
      <c r="BB20" s="208"/>
      <c r="BC20" s="208"/>
      <c r="BD20" s="208"/>
      <c r="BE20" s="208"/>
      <c r="BF20" s="209"/>
      <c r="BG20" s="198"/>
      <c r="BH20" s="199"/>
      <c r="BI20" s="199"/>
      <c r="BJ20" s="199"/>
      <c r="BK20" s="199"/>
      <c r="BL20" s="200"/>
      <c r="BM20" s="198"/>
      <c r="BN20" s="199"/>
      <c r="BO20" s="199"/>
      <c r="BP20" s="199"/>
      <c r="BQ20" s="199"/>
      <c r="BR20" s="200"/>
      <c r="BS20" s="192"/>
      <c r="BT20" s="193"/>
      <c r="BU20" s="193"/>
      <c r="BV20" s="193"/>
      <c r="BW20" s="194"/>
      <c r="BX20" s="1"/>
      <c r="BY20" s="1"/>
      <c r="BZ20" s="17"/>
      <c r="CA20" s="1"/>
      <c r="CB20" s="207"/>
      <c r="CC20" s="208"/>
      <c r="CD20" s="208"/>
      <c r="CE20" s="208"/>
      <c r="CF20" s="208"/>
      <c r="CG20" s="209"/>
      <c r="CH20" s="2"/>
      <c r="CI20" s="118"/>
      <c r="CJ20" s="207"/>
      <c r="CK20" s="208"/>
      <c r="CL20" s="208"/>
      <c r="CM20" s="208"/>
      <c r="CN20" s="208"/>
      <c r="CO20" s="209"/>
      <c r="CP20" s="177"/>
      <c r="CQ20" s="178"/>
      <c r="CR20" s="178"/>
      <c r="CS20" s="178"/>
      <c r="CT20" s="178"/>
      <c r="CU20" s="179"/>
      <c r="CV20" s="198"/>
      <c r="CW20" s="199"/>
      <c r="CX20" s="199"/>
      <c r="CY20" s="199"/>
      <c r="CZ20" s="200"/>
      <c r="DA20" s="198"/>
      <c r="DB20" s="199"/>
      <c r="DC20" s="199"/>
      <c r="DD20" s="199"/>
      <c r="DE20" s="200"/>
      <c r="DF20" s="22"/>
      <c r="DG20" s="69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</row>
    <row r="21" spans="1:210" ht="30" customHeight="1" hidden="1" outlineLevel="1">
      <c r="A21" s="301"/>
      <c r="B21" s="302"/>
      <c r="C21" s="302"/>
      <c r="D21" s="302"/>
      <c r="E21" s="302"/>
      <c r="F21" s="303"/>
      <c r="G21" s="159"/>
      <c r="H21" s="160"/>
      <c r="I21" s="160"/>
      <c r="J21" s="160"/>
      <c r="K21" s="160"/>
      <c r="L21" s="161"/>
      <c r="M21" s="109"/>
      <c r="N21" s="79"/>
      <c r="O21" s="102"/>
      <c r="P21" s="288"/>
      <c r="Q21" s="181"/>
      <c r="R21" s="181"/>
      <c r="S21" s="181"/>
      <c r="T21" s="181"/>
      <c r="U21" s="182"/>
      <c r="V21" s="183"/>
      <c r="W21" s="184"/>
      <c r="X21" s="184"/>
      <c r="Y21" s="184"/>
      <c r="Z21" s="184"/>
      <c r="AA21" s="185"/>
      <c r="AB21" s="83"/>
      <c r="AC21" s="102"/>
      <c r="AD21" s="3"/>
      <c r="AE21" s="3"/>
      <c r="AF21" s="359"/>
      <c r="AG21" s="360"/>
      <c r="AH21" s="360"/>
      <c r="AI21" s="360"/>
      <c r="AJ21" s="360"/>
      <c r="AK21" s="360"/>
      <c r="AL21" s="361"/>
      <c r="AM21" s="313" t="s">
        <v>122</v>
      </c>
      <c r="AN21" s="314"/>
      <c r="AO21" s="314"/>
      <c r="AP21" s="314"/>
      <c r="AQ21" s="314"/>
      <c r="AR21" s="314"/>
      <c r="AS21" s="315"/>
      <c r="AT21" s="359"/>
      <c r="AU21" s="360"/>
      <c r="AV21" s="360"/>
      <c r="AW21" s="360"/>
      <c r="AX21" s="360"/>
      <c r="AY21" s="360"/>
      <c r="AZ21" s="361"/>
      <c r="BA21" s="198">
        <f aca="true" t="shared" si="1" ref="BA21:BA43">BG21+BM21+BS21</f>
        <v>0</v>
      </c>
      <c r="BB21" s="208"/>
      <c r="BC21" s="208"/>
      <c r="BD21" s="208"/>
      <c r="BE21" s="208"/>
      <c r="BF21" s="209"/>
      <c r="BG21" s="198"/>
      <c r="BH21" s="199"/>
      <c r="BI21" s="199"/>
      <c r="BJ21" s="199"/>
      <c r="BK21" s="199"/>
      <c r="BL21" s="200"/>
      <c r="BM21" s="198"/>
      <c r="BN21" s="199"/>
      <c r="BO21" s="199"/>
      <c r="BP21" s="199"/>
      <c r="BQ21" s="199"/>
      <c r="BR21" s="200"/>
      <c r="BS21" s="192"/>
      <c r="BT21" s="193"/>
      <c r="BU21" s="193"/>
      <c r="BV21" s="193"/>
      <c r="BW21" s="194"/>
      <c r="BX21" s="1"/>
      <c r="BY21" s="1"/>
      <c r="BZ21" s="12"/>
      <c r="CA21" s="1"/>
      <c r="CB21" s="207"/>
      <c r="CC21" s="208"/>
      <c r="CD21" s="208"/>
      <c r="CE21" s="208"/>
      <c r="CF21" s="208"/>
      <c r="CG21" s="209"/>
      <c r="CH21" s="2"/>
      <c r="CI21" s="118"/>
      <c r="CJ21" s="207"/>
      <c r="CK21" s="208"/>
      <c r="CL21" s="208"/>
      <c r="CM21" s="208"/>
      <c r="CN21" s="208"/>
      <c r="CO21" s="209"/>
      <c r="CP21" s="177"/>
      <c r="CQ21" s="178"/>
      <c r="CR21" s="178"/>
      <c r="CS21" s="178"/>
      <c r="CT21" s="178"/>
      <c r="CU21" s="179"/>
      <c r="CV21" s="198"/>
      <c r="CW21" s="199"/>
      <c r="CX21" s="199"/>
      <c r="CY21" s="199"/>
      <c r="CZ21" s="200"/>
      <c r="DA21" s="198"/>
      <c r="DB21" s="199"/>
      <c r="DC21" s="199"/>
      <c r="DD21" s="199"/>
      <c r="DE21" s="200"/>
      <c r="DF21" s="1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</row>
    <row r="22" spans="1:210" ht="29.25" customHeight="1" hidden="1" outlineLevel="1">
      <c r="A22" s="301"/>
      <c r="B22" s="302"/>
      <c r="C22" s="302"/>
      <c r="D22" s="302"/>
      <c r="E22" s="302"/>
      <c r="F22" s="303"/>
      <c r="G22" s="159"/>
      <c r="H22" s="160"/>
      <c r="I22" s="160"/>
      <c r="J22" s="160"/>
      <c r="K22" s="160"/>
      <c r="L22" s="161"/>
      <c r="M22" s="109"/>
      <c r="N22" s="79"/>
      <c r="O22" s="102"/>
      <c r="P22" s="288"/>
      <c r="Q22" s="181"/>
      <c r="R22" s="181"/>
      <c r="S22" s="181"/>
      <c r="T22" s="181"/>
      <c r="U22" s="182"/>
      <c r="V22" s="183"/>
      <c r="W22" s="184"/>
      <c r="X22" s="184"/>
      <c r="Y22" s="184"/>
      <c r="Z22" s="184"/>
      <c r="AA22" s="185"/>
      <c r="AB22" s="83"/>
      <c r="AC22" s="102"/>
      <c r="AD22" s="3"/>
      <c r="AE22" s="3"/>
      <c r="AF22" s="359"/>
      <c r="AG22" s="360"/>
      <c r="AH22" s="360"/>
      <c r="AI22" s="360"/>
      <c r="AJ22" s="360"/>
      <c r="AK22" s="360"/>
      <c r="AL22" s="361"/>
      <c r="AM22" s="313" t="s">
        <v>122</v>
      </c>
      <c r="AN22" s="314"/>
      <c r="AO22" s="314"/>
      <c r="AP22" s="314"/>
      <c r="AQ22" s="314"/>
      <c r="AR22" s="314"/>
      <c r="AS22" s="315"/>
      <c r="AT22" s="359"/>
      <c r="AU22" s="360"/>
      <c r="AV22" s="360"/>
      <c r="AW22" s="360"/>
      <c r="AX22" s="360"/>
      <c r="AY22" s="360"/>
      <c r="AZ22" s="361"/>
      <c r="BA22" s="198">
        <f t="shared" si="1"/>
        <v>0</v>
      </c>
      <c r="BB22" s="208"/>
      <c r="BC22" s="208"/>
      <c r="BD22" s="208"/>
      <c r="BE22" s="208"/>
      <c r="BF22" s="209"/>
      <c r="BG22" s="198"/>
      <c r="BH22" s="199"/>
      <c r="BI22" s="199"/>
      <c r="BJ22" s="199"/>
      <c r="BK22" s="199"/>
      <c r="BL22" s="200"/>
      <c r="BM22" s="198"/>
      <c r="BN22" s="199"/>
      <c r="BO22" s="199"/>
      <c r="BP22" s="199"/>
      <c r="BQ22" s="199"/>
      <c r="BR22" s="200"/>
      <c r="BS22" s="192"/>
      <c r="BT22" s="193"/>
      <c r="BU22" s="193"/>
      <c r="BV22" s="193"/>
      <c r="BW22" s="194"/>
      <c r="BX22" s="1"/>
      <c r="BY22" s="1"/>
      <c r="BZ22" s="12"/>
      <c r="CA22" s="1"/>
      <c r="CB22" s="207"/>
      <c r="CC22" s="208"/>
      <c r="CD22" s="208"/>
      <c r="CE22" s="208"/>
      <c r="CF22" s="208"/>
      <c r="CG22" s="209"/>
      <c r="CH22" s="2"/>
      <c r="CI22" s="118"/>
      <c r="CJ22" s="207"/>
      <c r="CK22" s="208"/>
      <c r="CL22" s="208"/>
      <c r="CM22" s="208"/>
      <c r="CN22" s="208"/>
      <c r="CO22" s="209"/>
      <c r="CP22" s="177"/>
      <c r="CQ22" s="178"/>
      <c r="CR22" s="178"/>
      <c r="CS22" s="178"/>
      <c r="CT22" s="178"/>
      <c r="CU22" s="179"/>
      <c r="CV22" s="198"/>
      <c r="CW22" s="199"/>
      <c r="CX22" s="199"/>
      <c r="CY22" s="199"/>
      <c r="CZ22" s="200"/>
      <c r="DA22" s="198"/>
      <c r="DB22" s="199"/>
      <c r="DC22" s="199"/>
      <c r="DD22" s="199"/>
      <c r="DE22" s="200"/>
      <c r="DF22" s="1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</row>
    <row r="23" spans="1:210" ht="36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09"/>
      <c r="N23" s="79"/>
      <c r="O23" s="102"/>
      <c r="P23" s="288"/>
      <c r="Q23" s="181"/>
      <c r="R23" s="181"/>
      <c r="S23" s="181"/>
      <c r="T23" s="181"/>
      <c r="U23" s="182"/>
      <c r="V23" s="216"/>
      <c r="W23" s="217"/>
      <c r="X23" s="217"/>
      <c r="Y23" s="217"/>
      <c r="Z23" s="217"/>
      <c r="AA23" s="218"/>
      <c r="AB23" s="4"/>
      <c r="AC23" s="102"/>
      <c r="AD23" s="3"/>
      <c r="AE23" s="3"/>
      <c r="AF23" s="359"/>
      <c r="AG23" s="360"/>
      <c r="AH23" s="360"/>
      <c r="AI23" s="360"/>
      <c r="AJ23" s="360"/>
      <c r="AK23" s="360"/>
      <c r="AL23" s="361"/>
      <c r="AM23" s="195" t="s">
        <v>122</v>
      </c>
      <c r="AN23" s="196"/>
      <c r="AO23" s="196"/>
      <c r="AP23" s="196"/>
      <c r="AQ23" s="196"/>
      <c r="AR23" s="196"/>
      <c r="AS23" s="197"/>
      <c r="AT23" s="189" t="s">
        <v>122</v>
      </c>
      <c r="AU23" s="190"/>
      <c r="AV23" s="190"/>
      <c r="AW23" s="190"/>
      <c r="AX23" s="190"/>
      <c r="AY23" s="190"/>
      <c r="AZ23" s="191"/>
      <c r="BA23" s="198">
        <f t="shared" si="1"/>
        <v>0</v>
      </c>
      <c r="BB23" s="208"/>
      <c r="BC23" s="208"/>
      <c r="BD23" s="208"/>
      <c r="BE23" s="208"/>
      <c r="BF23" s="209"/>
      <c r="BG23" s="198"/>
      <c r="BH23" s="199"/>
      <c r="BI23" s="199"/>
      <c r="BJ23" s="199"/>
      <c r="BK23" s="199"/>
      <c r="BL23" s="200"/>
      <c r="BM23" s="198"/>
      <c r="BN23" s="199"/>
      <c r="BO23" s="199"/>
      <c r="BP23" s="199"/>
      <c r="BQ23" s="199"/>
      <c r="BR23" s="200"/>
      <c r="BS23" s="192"/>
      <c r="BT23" s="193"/>
      <c r="BU23" s="193"/>
      <c r="BV23" s="193"/>
      <c r="BW23" s="194"/>
      <c r="BX23" s="1"/>
      <c r="BY23" s="1"/>
      <c r="BZ23" s="12"/>
      <c r="CA23" s="1"/>
      <c r="CB23" s="207"/>
      <c r="CC23" s="208"/>
      <c r="CD23" s="208"/>
      <c r="CE23" s="208"/>
      <c r="CF23" s="208"/>
      <c r="CG23" s="209"/>
      <c r="CH23" s="2"/>
      <c r="CI23" s="118"/>
      <c r="CJ23" s="207"/>
      <c r="CK23" s="208"/>
      <c r="CL23" s="208"/>
      <c r="CM23" s="208"/>
      <c r="CN23" s="208"/>
      <c r="CO23" s="209"/>
      <c r="CP23" s="177"/>
      <c r="CQ23" s="178"/>
      <c r="CR23" s="178"/>
      <c r="CS23" s="178"/>
      <c r="CT23" s="178"/>
      <c r="CU23" s="179"/>
      <c r="CV23" s="198"/>
      <c r="CW23" s="199"/>
      <c r="CX23" s="199"/>
      <c r="CY23" s="199"/>
      <c r="CZ23" s="200"/>
      <c r="DA23" s="198"/>
      <c r="DB23" s="199"/>
      <c r="DC23" s="199"/>
      <c r="DD23" s="199"/>
      <c r="DE23" s="200"/>
      <c r="DF23" s="1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</row>
    <row r="24" spans="1:210" ht="36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09"/>
      <c r="N24" s="79"/>
      <c r="O24" s="102"/>
      <c r="P24" s="288"/>
      <c r="Q24" s="181"/>
      <c r="R24" s="181"/>
      <c r="S24" s="181"/>
      <c r="T24" s="181"/>
      <c r="U24" s="182"/>
      <c r="V24" s="216"/>
      <c r="W24" s="217"/>
      <c r="X24" s="217"/>
      <c r="Y24" s="217"/>
      <c r="Z24" s="217"/>
      <c r="AA24" s="218"/>
      <c r="AB24" s="4"/>
      <c r="AC24" s="102"/>
      <c r="AD24" s="3"/>
      <c r="AE24" s="3"/>
      <c r="AF24" s="359"/>
      <c r="AG24" s="360"/>
      <c r="AH24" s="360"/>
      <c r="AI24" s="360"/>
      <c r="AJ24" s="360"/>
      <c r="AK24" s="360"/>
      <c r="AL24" s="361"/>
      <c r="AM24" s="195" t="s">
        <v>122</v>
      </c>
      <c r="AN24" s="196"/>
      <c r="AO24" s="196"/>
      <c r="AP24" s="196"/>
      <c r="AQ24" s="196"/>
      <c r="AR24" s="196"/>
      <c r="AS24" s="197"/>
      <c r="AT24" s="189" t="s">
        <v>122</v>
      </c>
      <c r="AU24" s="190"/>
      <c r="AV24" s="190"/>
      <c r="AW24" s="190"/>
      <c r="AX24" s="190"/>
      <c r="AY24" s="190"/>
      <c r="AZ24" s="191"/>
      <c r="BA24" s="198">
        <f t="shared" si="1"/>
        <v>0</v>
      </c>
      <c r="BB24" s="208"/>
      <c r="BC24" s="208"/>
      <c r="BD24" s="208"/>
      <c r="BE24" s="208"/>
      <c r="BF24" s="209"/>
      <c r="BG24" s="198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200"/>
      <c r="BS24" s="192"/>
      <c r="BT24" s="193"/>
      <c r="BU24" s="193"/>
      <c r="BV24" s="193"/>
      <c r="BW24" s="194"/>
      <c r="BX24" s="1"/>
      <c r="BY24" s="1"/>
      <c r="BZ24" s="12"/>
      <c r="CA24" s="1"/>
      <c r="CB24" s="207"/>
      <c r="CC24" s="208"/>
      <c r="CD24" s="208"/>
      <c r="CE24" s="208"/>
      <c r="CF24" s="208"/>
      <c r="CG24" s="209"/>
      <c r="CH24" s="2"/>
      <c r="CI24" s="118"/>
      <c r="CJ24" s="207"/>
      <c r="CK24" s="208"/>
      <c r="CL24" s="208"/>
      <c r="CM24" s="208"/>
      <c r="CN24" s="208"/>
      <c r="CO24" s="209"/>
      <c r="CP24" s="177"/>
      <c r="CQ24" s="178"/>
      <c r="CR24" s="178"/>
      <c r="CS24" s="178"/>
      <c r="CT24" s="178"/>
      <c r="CU24" s="179"/>
      <c r="CV24" s="198"/>
      <c r="CW24" s="199"/>
      <c r="CX24" s="199"/>
      <c r="CY24" s="199"/>
      <c r="CZ24" s="200"/>
      <c r="DA24" s="177"/>
      <c r="DB24" s="178"/>
      <c r="DC24" s="178"/>
      <c r="DD24" s="178"/>
      <c r="DE24" s="179"/>
      <c r="DF24" s="1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</row>
    <row r="25" spans="1:210" ht="36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110"/>
      <c r="N25" s="79"/>
      <c r="O25" s="79"/>
      <c r="P25" s="288"/>
      <c r="Q25" s="181"/>
      <c r="R25" s="181"/>
      <c r="S25" s="181"/>
      <c r="T25" s="181"/>
      <c r="U25" s="182"/>
      <c r="V25" s="216"/>
      <c r="W25" s="217"/>
      <c r="X25" s="217"/>
      <c r="Y25" s="217"/>
      <c r="Z25" s="217"/>
      <c r="AA25" s="218"/>
      <c r="AB25" s="4"/>
      <c r="AC25" s="79"/>
      <c r="AD25" s="3"/>
      <c r="AE25" s="3"/>
      <c r="AF25" s="368"/>
      <c r="AG25" s="369"/>
      <c r="AH25" s="369"/>
      <c r="AI25" s="369"/>
      <c r="AJ25" s="369"/>
      <c r="AK25" s="369"/>
      <c r="AL25" s="370"/>
      <c r="AM25" s="195" t="s">
        <v>122</v>
      </c>
      <c r="AN25" s="196"/>
      <c r="AO25" s="196"/>
      <c r="AP25" s="196"/>
      <c r="AQ25" s="196"/>
      <c r="AR25" s="196"/>
      <c r="AS25" s="197"/>
      <c r="AT25" s="189" t="s">
        <v>122</v>
      </c>
      <c r="AU25" s="190"/>
      <c r="AV25" s="190"/>
      <c r="AW25" s="190"/>
      <c r="AX25" s="190"/>
      <c r="AY25" s="190"/>
      <c r="AZ25" s="191"/>
      <c r="BA25" s="198">
        <f t="shared" si="1"/>
        <v>0</v>
      </c>
      <c r="BB25" s="208"/>
      <c r="BC25" s="208"/>
      <c r="BD25" s="208"/>
      <c r="BE25" s="208"/>
      <c r="BF25" s="209"/>
      <c r="BG25" s="198"/>
      <c r="BH25" s="199"/>
      <c r="BI25" s="199"/>
      <c r="BJ25" s="199"/>
      <c r="BK25" s="199"/>
      <c r="BL25" s="200"/>
      <c r="BM25" s="198"/>
      <c r="BN25" s="199"/>
      <c r="BO25" s="199"/>
      <c r="BP25" s="199"/>
      <c r="BQ25" s="199"/>
      <c r="BR25" s="200"/>
      <c r="BS25" s="192"/>
      <c r="BT25" s="193"/>
      <c r="BU25" s="193"/>
      <c r="BV25" s="193"/>
      <c r="BW25" s="194"/>
      <c r="BX25" s="1"/>
      <c r="BY25" s="1"/>
      <c r="BZ25" s="12"/>
      <c r="CA25" s="1"/>
      <c r="CB25" s="207"/>
      <c r="CC25" s="208"/>
      <c r="CD25" s="208"/>
      <c r="CE25" s="208"/>
      <c r="CF25" s="208"/>
      <c r="CG25" s="209"/>
      <c r="CH25" s="2"/>
      <c r="CI25" s="118"/>
      <c r="CJ25" s="207"/>
      <c r="CK25" s="208"/>
      <c r="CL25" s="208"/>
      <c r="CM25" s="208"/>
      <c r="CN25" s="208"/>
      <c r="CO25" s="209"/>
      <c r="CP25" s="177"/>
      <c r="CQ25" s="178"/>
      <c r="CR25" s="178"/>
      <c r="CS25" s="178"/>
      <c r="CT25" s="178"/>
      <c r="CU25" s="179"/>
      <c r="CV25" s="198"/>
      <c r="CW25" s="199"/>
      <c r="CX25" s="199"/>
      <c r="CY25" s="199"/>
      <c r="CZ25" s="200"/>
      <c r="DA25" s="177"/>
      <c r="DB25" s="178"/>
      <c r="DC25" s="178"/>
      <c r="DD25" s="178"/>
      <c r="DE25" s="179"/>
      <c r="DF25" s="1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</row>
    <row r="26" spans="1:210" ht="36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09"/>
      <c r="N26" s="79"/>
      <c r="O26" s="102"/>
      <c r="P26" s="288"/>
      <c r="Q26" s="181"/>
      <c r="R26" s="181"/>
      <c r="S26" s="181"/>
      <c r="T26" s="181"/>
      <c r="U26" s="182"/>
      <c r="V26" s="216"/>
      <c r="W26" s="217"/>
      <c r="X26" s="217"/>
      <c r="Y26" s="217"/>
      <c r="Z26" s="217"/>
      <c r="AA26" s="218"/>
      <c r="AB26" s="4"/>
      <c r="AC26" s="102"/>
      <c r="AD26" s="3"/>
      <c r="AE26" s="3"/>
      <c r="AF26" s="359"/>
      <c r="AG26" s="360"/>
      <c r="AH26" s="360"/>
      <c r="AI26" s="360"/>
      <c r="AJ26" s="360"/>
      <c r="AK26" s="360"/>
      <c r="AL26" s="361"/>
      <c r="AM26" s="195" t="s">
        <v>122</v>
      </c>
      <c r="AN26" s="196"/>
      <c r="AO26" s="196"/>
      <c r="AP26" s="196"/>
      <c r="AQ26" s="196"/>
      <c r="AR26" s="196"/>
      <c r="AS26" s="197"/>
      <c r="AT26" s="189" t="s">
        <v>122</v>
      </c>
      <c r="AU26" s="190"/>
      <c r="AV26" s="190"/>
      <c r="AW26" s="190"/>
      <c r="AX26" s="190"/>
      <c r="AY26" s="190"/>
      <c r="AZ26" s="191"/>
      <c r="BA26" s="198">
        <f t="shared" si="1"/>
        <v>0</v>
      </c>
      <c r="BB26" s="208"/>
      <c r="BC26" s="208"/>
      <c r="BD26" s="208"/>
      <c r="BE26" s="208"/>
      <c r="BF26" s="209"/>
      <c r="BG26" s="198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200"/>
      <c r="BS26" s="192"/>
      <c r="BT26" s="193"/>
      <c r="BU26" s="193"/>
      <c r="BV26" s="193"/>
      <c r="BW26" s="194"/>
      <c r="BX26" s="1"/>
      <c r="BY26" s="1"/>
      <c r="BZ26" s="12"/>
      <c r="CA26" s="1"/>
      <c r="CB26" s="207"/>
      <c r="CC26" s="208"/>
      <c r="CD26" s="208"/>
      <c r="CE26" s="208"/>
      <c r="CF26" s="208"/>
      <c r="CG26" s="209"/>
      <c r="CH26" s="2"/>
      <c r="CI26" s="118"/>
      <c r="CJ26" s="207"/>
      <c r="CK26" s="208"/>
      <c r="CL26" s="208"/>
      <c r="CM26" s="208"/>
      <c r="CN26" s="208"/>
      <c r="CO26" s="209"/>
      <c r="CP26" s="177"/>
      <c r="CQ26" s="178"/>
      <c r="CR26" s="178"/>
      <c r="CS26" s="178"/>
      <c r="CT26" s="178"/>
      <c r="CU26" s="179"/>
      <c r="CV26" s="198"/>
      <c r="CW26" s="199"/>
      <c r="CX26" s="199"/>
      <c r="CY26" s="199"/>
      <c r="CZ26" s="200"/>
      <c r="DA26" s="177"/>
      <c r="DB26" s="178"/>
      <c r="DC26" s="178"/>
      <c r="DD26" s="178"/>
      <c r="DE26" s="179"/>
      <c r="DF26" s="1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</row>
    <row r="27" spans="1:210" ht="36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09"/>
      <c r="N27" s="79"/>
      <c r="O27" s="102"/>
      <c r="P27" s="288"/>
      <c r="Q27" s="181"/>
      <c r="R27" s="181"/>
      <c r="S27" s="181"/>
      <c r="T27" s="181"/>
      <c r="U27" s="182"/>
      <c r="V27" s="216"/>
      <c r="W27" s="217"/>
      <c r="X27" s="217"/>
      <c r="Y27" s="217"/>
      <c r="Z27" s="217"/>
      <c r="AA27" s="218"/>
      <c r="AB27" s="4"/>
      <c r="AC27" s="102"/>
      <c r="AD27" s="3"/>
      <c r="AE27" s="3"/>
      <c r="AF27" s="359"/>
      <c r="AG27" s="360"/>
      <c r="AH27" s="360"/>
      <c r="AI27" s="360"/>
      <c r="AJ27" s="360"/>
      <c r="AK27" s="360"/>
      <c r="AL27" s="361"/>
      <c r="AM27" s="195" t="s">
        <v>122</v>
      </c>
      <c r="AN27" s="196"/>
      <c r="AO27" s="196"/>
      <c r="AP27" s="196"/>
      <c r="AQ27" s="196"/>
      <c r="AR27" s="196"/>
      <c r="AS27" s="197"/>
      <c r="AT27" s="189" t="s">
        <v>122</v>
      </c>
      <c r="AU27" s="190"/>
      <c r="AV27" s="190"/>
      <c r="AW27" s="190"/>
      <c r="AX27" s="190"/>
      <c r="AY27" s="190"/>
      <c r="AZ27" s="191"/>
      <c r="BA27" s="198">
        <f t="shared" si="1"/>
        <v>0</v>
      </c>
      <c r="BB27" s="208"/>
      <c r="BC27" s="208"/>
      <c r="BD27" s="208"/>
      <c r="BE27" s="208"/>
      <c r="BF27" s="209"/>
      <c r="BG27" s="198"/>
      <c r="BH27" s="199"/>
      <c r="BI27" s="199"/>
      <c r="BJ27" s="199"/>
      <c r="BK27" s="199"/>
      <c r="BL27" s="200"/>
      <c r="BM27" s="198"/>
      <c r="BN27" s="199"/>
      <c r="BO27" s="199"/>
      <c r="BP27" s="199"/>
      <c r="BQ27" s="199"/>
      <c r="BR27" s="200"/>
      <c r="BS27" s="192"/>
      <c r="BT27" s="193"/>
      <c r="BU27" s="193"/>
      <c r="BV27" s="193"/>
      <c r="BW27" s="194"/>
      <c r="BX27" s="1"/>
      <c r="BY27" s="1"/>
      <c r="BZ27" s="12"/>
      <c r="CA27" s="1"/>
      <c r="CB27" s="207"/>
      <c r="CC27" s="208"/>
      <c r="CD27" s="208"/>
      <c r="CE27" s="208"/>
      <c r="CF27" s="208"/>
      <c r="CG27" s="209"/>
      <c r="CH27" s="2"/>
      <c r="CI27" s="118"/>
      <c r="CJ27" s="207"/>
      <c r="CK27" s="208"/>
      <c r="CL27" s="208"/>
      <c r="CM27" s="208"/>
      <c r="CN27" s="208"/>
      <c r="CO27" s="209"/>
      <c r="CP27" s="177"/>
      <c r="CQ27" s="178"/>
      <c r="CR27" s="178"/>
      <c r="CS27" s="178"/>
      <c r="CT27" s="178"/>
      <c r="CU27" s="179"/>
      <c r="CV27" s="198"/>
      <c r="CW27" s="199"/>
      <c r="CX27" s="199"/>
      <c r="CY27" s="199"/>
      <c r="CZ27" s="200"/>
      <c r="DA27" s="177"/>
      <c r="DB27" s="178"/>
      <c r="DC27" s="178"/>
      <c r="DD27" s="178"/>
      <c r="DE27" s="179"/>
      <c r="DF27" s="1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</row>
    <row r="28" spans="1:210" ht="36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09"/>
      <c r="N28" s="79"/>
      <c r="O28" s="102"/>
      <c r="P28" s="288"/>
      <c r="Q28" s="181"/>
      <c r="R28" s="181"/>
      <c r="S28" s="181"/>
      <c r="T28" s="181"/>
      <c r="U28" s="182"/>
      <c r="V28" s="216"/>
      <c r="W28" s="217"/>
      <c r="X28" s="217"/>
      <c r="Y28" s="217"/>
      <c r="Z28" s="217"/>
      <c r="AA28" s="218"/>
      <c r="AB28" s="4"/>
      <c r="AC28" s="102"/>
      <c r="AD28" s="3"/>
      <c r="AE28" s="3"/>
      <c r="AF28" s="359"/>
      <c r="AG28" s="360"/>
      <c r="AH28" s="360"/>
      <c r="AI28" s="360"/>
      <c r="AJ28" s="360"/>
      <c r="AK28" s="360"/>
      <c r="AL28" s="361"/>
      <c r="AM28" s="195" t="s">
        <v>122</v>
      </c>
      <c r="AN28" s="196"/>
      <c r="AO28" s="196"/>
      <c r="AP28" s="196"/>
      <c r="AQ28" s="196"/>
      <c r="AR28" s="196"/>
      <c r="AS28" s="197"/>
      <c r="AT28" s="189" t="s">
        <v>122</v>
      </c>
      <c r="AU28" s="190"/>
      <c r="AV28" s="190"/>
      <c r="AW28" s="190"/>
      <c r="AX28" s="190"/>
      <c r="AY28" s="190"/>
      <c r="AZ28" s="191"/>
      <c r="BA28" s="198">
        <f t="shared" si="1"/>
        <v>0</v>
      </c>
      <c r="BB28" s="208"/>
      <c r="BC28" s="208"/>
      <c r="BD28" s="208"/>
      <c r="BE28" s="208"/>
      <c r="BF28" s="209"/>
      <c r="BG28" s="198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200"/>
      <c r="BS28" s="192"/>
      <c r="BT28" s="193"/>
      <c r="BU28" s="193"/>
      <c r="BV28" s="193"/>
      <c r="BW28" s="194"/>
      <c r="BX28" s="1"/>
      <c r="BY28" s="1"/>
      <c r="BZ28" s="12"/>
      <c r="CA28" s="1"/>
      <c r="CB28" s="207"/>
      <c r="CC28" s="208"/>
      <c r="CD28" s="208"/>
      <c r="CE28" s="208"/>
      <c r="CF28" s="208"/>
      <c r="CG28" s="209"/>
      <c r="CH28" s="2"/>
      <c r="CI28" s="118"/>
      <c r="CJ28" s="207"/>
      <c r="CK28" s="208"/>
      <c r="CL28" s="208"/>
      <c r="CM28" s="208"/>
      <c r="CN28" s="208"/>
      <c r="CO28" s="209"/>
      <c r="CP28" s="177"/>
      <c r="CQ28" s="178"/>
      <c r="CR28" s="178"/>
      <c r="CS28" s="178"/>
      <c r="CT28" s="178"/>
      <c r="CU28" s="179"/>
      <c r="CV28" s="177"/>
      <c r="CW28" s="178"/>
      <c r="CX28" s="178"/>
      <c r="CY28" s="178"/>
      <c r="CZ28" s="179"/>
      <c r="DA28" s="177"/>
      <c r="DB28" s="178"/>
      <c r="DC28" s="178"/>
      <c r="DD28" s="178"/>
      <c r="DE28" s="179"/>
      <c r="DF28" s="1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</row>
    <row r="29" spans="1:210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108"/>
      <c r="N29" s="63"/>
      <c r="O29" s="63"/>
      <c r="P29" s="213"/>
      <c r="Q29" s="214"/>
      <c r="R29" s="214"/>
      <c r="S29" s="214"/>
      <c r="T29" s="214"/>
      <c r="U29" s="215"/>
      <c r="V29" s="216"/>
      <c r="W29" s="217"/>
      <c r="X29" s="217"/>
      <c r="Y29" s="217"/>
      <c r="Z29" s="217"/>
      <c r="AA29" s="218"/>
      <c r="AB29" s="5"/>
      <c r="AC29" s="33"/>
      <c r="AD29" s="3"/>
      <c r="AE29" s="3"/>
      <c r="AF29" s="359"/>
      <c r="AG29" s="360"/>
      <c r="AH29" s="360"/>
      <c r="AI29" s="360"/>
      <c r="AJ29" s="360"/>
      <c r="AK29" s="360"/>
      <c r="AL29" s="361"/>
      <c r="AM29" s="189"/>
      <c r="AN29" s="190"/>
      <c r="AO29" s="190"/>
      <c r="AP29" s="190"/>
      <c r="AQ29" s="190"/>
      <c r="AR29" s="190"/>
      <c r="AS29" s="191"/>
      <c r="AT29" s="189"/>
      <c r="AU29" s="190"/>
      <c r="AV29" s="190"/>
      <c r="AW29" s="190"/>
      <c r="AX29" s="190"/>
      <c r="AY29" s="190"/>
      <c r="AZ29" s="191"/>
      <c r="BA29" s="207">
        <f t="shared" si="1"/>
        <v>0</v>
      </c>
      <c r="BB29" s="208"/>
      <c r="BC29" s="208"/>
      <c r="BD29" s="208"/>
      <c r="BE29" s="208"/>
      <c r="BF29" s="209"/>
      <c r="BG29" s="198"/>
      <c r="BH29" s="199"/>
      <c r="BI29" s="199"/>
      <c r="BJ29" s="199"/>
      <c r="BK29" s="199"/>
      <c r="BL29" s="200"/>
      <c r="BM29" s="198"/>
      <c r="BN29" s="199"/>
      <c r="BO29" s="199"/>
      <c r="BP29" s="199"/>
      <c r="BQ29" s="199"/>
      <c r="BR29" s="200"/>
      <c r="BS29" s="192">
        <f aca="true" t="shared" si="2" ref="BS29:BS43">CA29</f>
        <v>0</v>
      </c>
      <c r="BT29" s="193"/>
      <c r="BU29" s="193"/>
      <c r="BV29" s="193"/>
      <c r="BW29" s="194"/>
      <c r="BX29" s="1"/>
      <c r="BY29" s="1"/>
      <c r="BZ29" s="12"/>
      <c r="CA29" s="1"/>
      <c r="CB29" s="207"/>
      <c r="CC29" s="208"/>
      <c r="CD29" s="208"/>
      <c r="CE29" s="208"/>
      <c r="CF29" s="208"/>
      <c r="CG29" s="209"/>
      <c r="CH29" s="2"/>
      <c r="CI29" s="118"/>
      <c r="CJ29" s="207"/>
      <c r="CK29" s="208"/>
      <c r="CL29" s="208"/>
      <c r="CM29" s="208"/>
      <c r="CN29" s="208"/>
      <c r="CO29" s="209"/>
      <c r="CP29" s="177"/>
      <c r="CQ29" s="178"/>
      <c r="CR29" s="178"/>
      <c r="CS29" s="178"/>
      <c r="CT29" s="178"/>
      <c r="CU29" s="179"/>
      <c r="CV29" s="177"/>
      <c r="CW29" s="178"/>
      <c r="CX29" s="178"/>
      <c r="CY29" s="178"/>
      <c r="CZ29" s="179"/>
      <c r="DA29" s="177"/>
      <c r="DB29" s="178"/>
      <c r="DC29" s="178"/>
      <c r="DD29" s="178"/>
      <c r="DE29" s="179"/>
      <c r="DF29" s="1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</row>
    <row r="30" spans="1:210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108"/>
      <c r="N30" s="63"/>
      <c r="O30" s="63"/>
      <c r="P30" s="213"/>
      <c r="Q30" s="214"/>
      <c r="R30" s="214"/>
      <c r="S30" s="214"/>
      <c r="T30" s="214"/>
      <c r="U30" s="215"/>
      <c r="V30" s="216"/>
      <c r="W30" s="217"/>
      <c r="X30" s="217"/>
      <c r="Y30" s="217"/>
      <c r="Z30" s="217"/>
      <c r="AA30" s="218"/>
      <c r="AB30" s="4"/>
      <c r="AC30" s="33"/>
      <c r="AD30" s="3"/>
      <c r="AE30" s="3"/>
      <c r="AF30" s="359"/>
      <c r="AG30" s="360"/>
      <c r="AH30" s="360"/>
      <c r="AI30" s="360"/>
      <c r="AJ30" s="360"/>
      <c r="AK30" s="360"/>
      <c r="AL30" s="361"/>
      <c r="AM30" s="189"/>
      <c r="AN30" s="190"/>
      <c r="AO30" s="190"/>
      <c r="AP30" s="190"/>
      <c r="AQ30" s="190"/>
      <c r="AR30" s="190"/>
      <c r="AS30" s="191"/>
      <c r="AT30" s="189"/>
      <c r="AU30" s="190"/>
      <c r="AV30" s="190"/>
      <c r="AW30" s="190"/>
      <c r="AX30" s="190"/>
      <c r="AY30" s="190"/>
      <c r="AZ30" s="191"/>
      <c r="BA30" s="207">
        <f t="shared" si="1"/>
        <v>0</v>
      </c>
      <c r="BB30" s="208"/>
      <c r="BC30" s="208"/>
      <c r="BD30" s="208"/>
      <c r="BE30" s="208"/>
      <c r="BF30" s="209"/>
      <c r="BG30" s="198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200"/>
      <c r="BS30" s="192">
        <f t="shared" si="2"/>
        <v>0</v>
      </c>
      <c r="BT30" s="193"/>
      <c r="BU30" s="193"/>
      <c r="BV30" s="193"/>
      <c r="BW30" s="194"/>
      <c r="BX30" s="1"/>
      <c r="BY30" s="1"/>
      <c r="BZ30" s="12"/>
      <c r="CA30" s="1"/>
      <c r="CB30" s="207"/>
      <c r="CC30" s="208"/>
      <c r="CD30" s="208"/>
      <c r="CE30" s="208"/>
      <c r="CF30" s="208"/>
      <c r="CG30" s="209"/>
      <c r="CH30" s="2"/>
      <c r="CI30" s="118"/>
      <c r="CJ30" s="207"/>
      <c r="CK30" s="208"/>
      <c r="CL30" s="208"/>
      <c r="CM30" s="208"/>
      <c r="CN30" s="208"/>
      <c r="CO30" s="209"/>
      <c r="CP30" s="177"/>
      <c r="CQ30" s="178"/>
      <c r="CR30" s="178"/>
      <c r="CS30" s="178"/>
      <c r="CT30" s="178"/>
      <c r="CU30" s="179"/>
      <c r="CV30" s="177"/>
      <c r="CW30" s="178"/>
      <c r="CX30" s="178"/>
      <c r="CY30" s="178"/>
      <c r="CZ30" s="179"/>
      <c r="DA30" s="177"/>
      <c r="DB30" s="178"/>
      <c r="DC30" s="178"/>
      <c r="DD30" s="178"/>
      <c r="DE30" s="179"/>
      <c r="DF30" s="1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</row>
    <row r="31" spans="1:210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108"/>
      <c r="N31" s="63"/>
      <c r="O31" s="63"/>
      <c r="P31" s="213"/>
      <c r="Q31" s="214"/>
      <c r="R31" s="214"/>
      <c r="S31" s="214"/>
      <c r="T31" s="214"/>
      <c r="U31" s="215"/>
      <c r="V31" s="216"/>
      <c r="W31" s="217"/>
      <c r="X31" s="217"/>
      <c r="Y31" s="217"/>
      <c r="Z31" s="217"/>
      <c r="AA31" s="218"/>
      <c r="AB31" s="4"/>
      <c r="AC31" s="33"/>
      <c r="AD31" s="3"/>
      <c r="AE31" s="3"/>
      <c r="AF31" s="359"/>
      <c r="AG31" s="360"/>
      <c r="AH31" s="360"/>
      <c r="AI31" s="360"/>
      <c r="AJ31" s="360"/>
      <c r="AK31" s="360"/>
      <c r="AL31" s="361"/>
      <c r="AM31" s="189"/>
      <c r="AN31" s="190"/>
      <c r="AO31" s="190"/>
      <c r="AP31" s="190"/>
      <c r="AQ31" s="190"/>
      <c r="AR31" s="190"/>
      <c r="AS31" s="191"/>
      <c r="AT31" s="189"/>
      <c r="AU31" s="190"/>
      <c r="AV31" s="190"/>
      <c r="AW31" s="190"/>
      <c r="AX31" s="190"/>
      <c r="AY31" s="190"/>
      <c r="AZ31" s="191"/>
      <c r="BA31" s="207">
        <f t="shared" si="1"/>
        <v>0</v>
      </c>
      <c r="BB31" s="208"/>
      <c r="BC31" s="208"/>
      <c r="BD31" s="208"/>
      <c r="BE31" s="208"/>
      <c r="BF31" s="209"/>
      <c r="BG31" s="198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200"/>
      <c r="BS31" s="192">
        <f t="shared" si="2"/>
        <v>0</v>
      </c>
      <c r="BT31" s="193"/>
      <c r="BU31" s="193"/>
      <c r="BV31" s="193"/>
      <c r="BW31" s="194"/>
      <c r="BX31" s="1"/>
      <c r="BY31" s="1"/>
      <c r="BZ31" s="12"/>
      <c r="CA31" s="1"/>
      <c r="CB31" s="207"/>
      <c r="CC31" s="208"/>
      <c r="CD31" s="208"/>
      <c r="CE31" s="208"/>
      <c r="CF31" s="208"/>
      <c r="CG31" s="209"/>
      <c r="CH31" s="2"/>
      <c r="CI31" s="118"/>
      <c r="CJ31" s="207"/>
      <c r="CK31" s="208"/>
      <c r="CL31" s="208"/>
      <c r="CM31" s="208"/>
      <c r="CN31" s="208"/>
      <c r="CO31" s="209"/>
      <c r="CP31" s="177"/>
      <c r="CQ31" s="178"/>
      <c r="CR31" s="178"/>
      <c r="CS31" s="178"/>
      <c r="CT31" s="178"/>
      <c r="CU31" s="179"/>
      <c r="CV31" s="177"/>
      <c r="CW31" s="178"/>
      <c r="CX31" s="178"/>
      <c r="CY31" s="178"/>
      <c r="CZ31" s="179"/>
      <c r="DA31" s="177"/>
      <c r="DB31" s="178"/>
      <c r="DC31" s="178"/>
      <c r="DD31" s="178"/>
      <c r="DE31" s="179"/>
      <c r="DF31" s="1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</row>
    <row r="32" spans="1:210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108"/>
      <c r="N32" s="63"/>
      <c r="O32" s="63"/>
      <c r="P32" s="213"/>
      <c r="Q32" s="214"/>
      <c r="R32" s="214"/>
      <c r="S32" s="214"/>
      <c r="T32" s="214"/>
      <c r="U32" s="215"/>
      <c r="V32" s="216"/>
      <c r="W32" s="217"/>
      <c r="X32" s="217"/>
      <c r="Y32" s="217"/>
      <c r="Z32" s="217"/>
      <c r="AA32" s="218"/>
      <c r="AB32" s="5"/>
      <c r="AC32" s="33"/>
      <c r="AD32" s="3"/>
      <c r="AE32" s="3"/>
      <c r="AF32" s="359"/>
      <c r="AG32" s="360"/>
      <c r="AH32" s="360"/>
      <c r="AI32" s="360"/>
      <c r="AJ32" s="360"/>
      <c r="AK32" s="360"/>
      <c r="AL32" s="361"/>
      <c r="AM32" s="189"/>
      <c r="AN32" s="190"/>
      <c r="AO32" s="190"/>
      <c r="AP32" s="190"/>
      <c r="AQ32" s="190"/>
      <c r="AR32" s="190"/>
      <c r="AS32" s="191"/>
      <c r="AT32" s="189"/>
      <c r="AU32" s="190"/>
      <c r="AV32" s="190"/>
      <c r="AW32" s="190"/>
      <c r="AX32" s="190"/>
      <c r="AY32" s="190"/>
      <c r="AZ32" s="191"/>
      <c r="BA32" s="207">
        <f t="shared" si="1"/>
        <v>0</v>
      </c>
      <c r="BB32" s="208"/>
      <c r="BC32" s="208"/>
      <c r="BD32" s="208"/>
      <c r="BE32" s="208"/>
      <c r="BF32" s="209"/>
      <c r="BG32" s="198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200"/>
      <c r="BS32" s="192">
        <f t="shared" si="2"/>
        <v>0</v>
      </c>
      <c r="BT32" s="193"/>
      <c r="BU32" s="193"/>
      <c r="BV32" s="193"/>
      <c r="BW32" s="194"/>
      <c r="BX32" s="1"/>
      <c r="BY32" s="1"/>
      <c r="BZ32" s="12"/>
      <c r="CA32" s="1"/>
      <c r="CB32" s="207"/>
      <c r="CC32" s="208"/>
      <c r="CD32" s="208"/>
      <c r="CE32" s="208"/>
      <c r="CF32" s="208"/>
      <c r="CG32" s="209"/>
      <c r="CH32" s="2"/>
      <c r="CI32" s="118"/>
      <c r="CJ32" s="207"/>
      <c r="CK32" s="208"/>
      <c r="CL32" s="208"/>
      <c r="CM32" s="208"/>
      <c r="CN32" s="208"/>
      <c r="CO32" s="209"/>
      <c r="CP32" s="177"/>
      <c r="CQ32" s="178"/>
      <c r="CR32" s="178"/>
      <c r="CS32" s="178"/>
      <c r="CT32" s="178"/>
      <c r="CU32" s="179"/>
      <c r="CV32" s="177"/>
      <c r="CW32" s="178"/>
      <c r="CX32" s="178"/>
      <c r="CY32" s="178"/>
      <c r="CZ32" s="179"/>
      <c r="DA32" s="177"/>
      <c r="DB32" s="178"/>
      <c r="DC32" s="178"/>
      <c r="DD32" s="178"/>
      <c r="DE32" s="179"/>
      <c r="DF32" s="1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</row>
    <row r="33" spans="1:210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108"/>
      <c r="N33" s="63"/>
      <c r="O33" s="63"/>
      <c r="P33" s="213"/>
      <c r="Q33" s="214"/>
      <c r="R33" s="214"/>
      <c r="S33" s="214"/>
      <c r="T33" s="214"/>
      <c r="U33" s="215"/>
      <c r="V33" s="216"/>
      <c r="W33" s="217"/>
      <c r="X33" s="217"/>
      <c r="Y33" s="217"/>
      <c r="Z33" s="217"/>
      <c r="AA33" s="218"/>
      <c r="AB33" s="4"/>
      <c r="AC33" s="33"/>
      <c r="AD33" s="3"/>
      <c r="AE33" s="3"/>
      <c r="AF33" s="359"/>
      <c r="AG33" s="360"/>
      <c r="AH33" s="360"/>
      <c r="AI33" s="360"/>
      <c r="AJ33" s="360"/>
      <c r="AK33" s="360"/>
      <c r="AL33" s="361"/>
      <c r="AM33" s="189"/>
      <c r="AN33" s="190"/>
      <c r="AO33" s="190"/>
      <c r="AP33" s="190"/>
      <c r="AQ33" s="190"/>
      <c r="AR33" s="190"/>
      <c r="AS33" s="191"/>
      <c r="AT33" s="189"/>
      <c r="AU33" s="190"/>
      <c r="AV33" s="190"/>
      <c r="AW33" s="190"/>
      <c r="AX33" s="190"/>
      <c r="AY33" s="190"/>
      <c r="AZ33" s="191"/>
      <c r="BA33" s="207">
        <f t="shared" si="1"/>
        <v>0</v>
      </c>
      <c r="BB33" s="208"/>
      <c r="BC33" s="208"/>
      <c r="BD33" s="208"/>
      <c r="BE33" s="208"/>
      <c r="BF33" s="209"/>
      <c r="BG33" s="198"/>
      <c r="BH33" s="199"/>
      <c r="BI33" s="199"/>
      <c r="BJ33" s="199"/>
      <c r="BK33" s="199"/>
      <c r="BL33" s="200"/>
      <c r="BM33" s="198"/>
      <c r="BN33" s="199"/>
      <c r="BO33" s="199"/>
      <c r="BP33" s="199"/>
      <c r="BQ33" s="199"/>
      <c r="BR33" s="200"/>
      <c r="BS33" s="192">
        <f t="shared" si="2"/>
        <v>0</v>
      </c>
      <c r="BT33" s="193"/>
      <c r="BU33" s="193"/>
      <c r="BV33" s="193"/>
      <c r="BW33" s="194"/>
      <c r="BX33" s="1"/>
      <c r="BY33" s="1"/>
      <c r="BZ33" s="12"/>
      <c r="CA33" s="1"/>
      <c r="CB33" s="207"/>
      <c r="CC33" s="208"/>
      <c r="CD33" s="208"/>
      <c r="CE33" s="208"/>
      <c r="CF33" s="208"/>
      <c r="CG33" s="209"/>
      <c r="CH33" s="2"/>
      <c r="CI33" s="118"/>
      <c r="CJ33" s="207"/>
      <c r="CK33" s="208"/>
      <c r="CL33" s="208"/>
      <c r="CM33" s="208"/>
      <c r="CN33" s="208"/>
      <c r="CO33" s="209"/>
      <c r="CP33" s="177"/>
      <c r="CQ33" s="178"/>
      <c r="CR33" s="178"/>
      <c r="CS33" s="178"/>
      <c r="CT33" s="178"/>
      <c r="CU33" s="179"/>
      <c r="CV33" s="177"/>
      <c r="CW33" s="178"/>
      <c r="CX33" s="178"/>
      <c r="CY33" s="178"/>
      <c r="CZ33" s="179"/>
      <c r="DA33" s="177"/>
      <c r="DB33" s="178"/>
      <c r="DC33" s="178"/>
      <c r="DD33" s="178"/>
      <c r="DE33" s="179"/>
      <c r="DF33" s="1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</row>
    <row r="34" spans="1:210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108"/>
      <c r="N34" s="63"/>
      <c r="O34" s="63"/>
      <c r="P34" s="213"/>
      <c r="Q34" s="214"/>
      <c r="R34" s="214"/>
      <c r="S34" s="214"/>
      <c r="T34" s="214"/>
      <c r="U34" s="215"/>
      <c r="V34" s="216"/>
      <c r="W34" s="217"/>
      <c r="X34" s="217"/>
      <c r="Y34" s="217"/>
      <c r="Z34" s="217"/>
      <c r="AA34" s="218"/>
      <c r="AB34" s="4"/>
      <c r="AC34" s="33"/>
      <c r="AD34" s="3"/>
      <c r="AE34" s="3"/>
      <c r="AF34" s="359"/>
      <c r="AG34" s="360"/>
      <c r="AH34" s="360"/>
      <c r="AI34" s="360"/>
      <c r="AJ34" s="360"/>
      <c r="AK34" s="360"/>
      <c r="AL34" s="361"/>
      <c r="AM34" s="189"/>
      <c r="AN34" s="190"/>
      <c r="AO34" s="190"/>
      <c r="AP34" s="190"/>
      <c r="AQ34" s="190"/>
      <c r="AR34" s="190"/>
      <c r="AS34" s="191"/>
      <c r="AT34" s="189"/>
      <c r="AU34" s="190"/>
      <c r="AV34" s="190"/>
      <c r="AW34" s="190"/>
      <c r="AX34" s="190"/>
      <c r="AY34" s="190"/>
      <c r="AZ34" s="191"/>
      <c r="BA34" s="207">
        <f t="shared" si="1"/>
        <v>0</v>
      </c>
      <c r="BB34" s="208"/>
      <c r="BC34" s="208"/>
      <c r="BD34" s="208"/>
      <c r="BE34" s="208"/>
      <c r="BF34" s="209"/>
      <c r="BG34" s="198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200"/>
      <c r="BS34" s="192">
        <f t="shared" si="2"/>
        <v>0</v>
      </c>
      <c r="BT34" s="193"/>
      <c r="BU34" s="193"/>
      <c r="BV34" s="193"/>
      <c r="BW34" s="194"/>
      <c r="BX34" s="1"/>
      <c r="BY34" s="1"/>
      <c r="BZ34" s="12"/>
      <c r="CA34" s="1"/>
      <c r="CB34" s="207"/>
      <c r="CC34" s="208"/>
      <c r="CD34" s="208"/>
      <c r="CE34" s="208"/>
      <c r="CF34" s="208"/>
      <c r="CG34" s="209"/>
      <c r="CH34" s="2"/>
      <c r="CI34" s="118"/>
      <c r="CJ34" s="207"/>
      <c r="CK34" s="208"/>
      <c r="CL34" s="208"/>
      <c r="CM34" s="208"/>
      <c r="CN34" s="208"/>
      <c r="CO34" s="209"/>
      <c r="CP34" s="177"/>
      <c r="CQ34" s="178"/>
      <c r="CR34" s="178"/>
      <c r="CS34" s="178"/>
      <c r="CT34" s="178"/>
      <c r="CU34" s="179"/>
      <c r="CV34" s="177"/>
      <c r="CW34" s="178"/>
      <c r="CX34" s="178"/>
      <c r="CY34" s="178"/>
      <c r="CZ34" s="179"/>
      <c r="DA34" s="177"/>
      <c r="DB34" s="178"/>
      <c r="DC34" s="178"/>
      <c r="DD34" s="178"/>
      <c r="DE34" s="179"/>
      <c r="DF34" s="1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</row>
    <row r="35" spans="1:210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108"/>
      <c r="N35" s="63"/>
      <c r="O35" s="63"/>
      <c r="P35" s="213"/>
      <c r="Q35" s="214"/>
      <c r="R35" s="214"/>
      <c r="S35" s="214"/>
      <c r="T35" s="214"/>
      <c r="U35" s="215"/>
      <c r="V35" s="216"/>
      <c r="W35" s="217"/>
      <c r="X35" s="217"/>
      <c r="Y35" s="217"/>
      <c r="Z35" s="217"/>
      <c r="AA35" s="218"/>
      <c r="AB35" s="4"/>
      <c r="AC35" s="33"/>
      <c r="AD35" s="3"/>
      <c r="AE35" s="3"/>
      <c r="AF35" s="359"/>
      <c r="AG35" s="360"/>
      <c r="AH35" s="360"/>
      <c r="AI35" s="360"/>
      <c r="AJ35" s="360"/>
      <c r="AK35" s="360"/>
      <c r="AL35" s="361"/>
      <c r="AM35" s="189"/>
      <c r="AN35" s="190"/>
      <c r="AO35" s="190"/>
      <c r="AP35" s="190"/>
      <c r="AQ35" s="190"/>
      <c r="AR35" s="190"/>
      <c r="AS35" s="191"/>
      <c r="AT35" s="189"/>
      <c r="AU35" s="190"/>
      <c r="AV35" s="190"/>
      <c r="AW35" s="190"/>
      <c r="AX35" s="190"/>
      <c r="AY35" s="190"/>
      <c r="AZ35" s="191"/>
      <c r="BA35" s="207">
        <f t="shared" si="1"/>
        <v>0</v>
      </c>
      <c r="BB35" s="208"/>
      <c r="BC35" s="208"/>
      <c r="BD35" s="208"/>
      <c r="BE35" s="208"/>
      <c r="BF35" s="209"/>
      <c r="BG35" s="198"/>
      <c r="BH35" s="199"/>
      <c r="BI35" s="199"/>
      <c r="BJ35" s="199"/>
      <c r="BK35" s="199"/>
      <c r="BL35" s="200"/>
      <c r="BM35" s="198"/>
      <c r="BN35" s="199"/>
      <c r="BO35" s="199"/>
      <c r="BP35" s="199"/>
      <c r="BQ35" s="199"/>
      <c r="BR35" s="200"/>
      <c r="BS35" s="192">
        <f t="shared" si="2"/>
        <v>0</v>
      </c>
      <c r="BT35" s="193"/>
      <c r="BU35" s="193"/>
      <c r="BV35" s="193"/>
      <c r="BW35" s="194"/>
      <c r="BX35" s="1"/>
      <c r="BY35" s="1"/>
      <c r="BZ35" s="12"/>
      <c r="CA35" s="1"/>
      <c r="CB35" s="207"/>
      <c r="CC35" s="208"/>
      <c r="CD35" s="208"/>
      <c r="CE35" s="208"/>
      <c r="CF35" s="208"/>
      <c r="CG35" s="209"/>
      <c r="CH35" s="2"/>
      <c r="CI35" s="118"/>
      <c r="CJ35" s="207"/>
      <c r="CK35" s="208"/>
      <c r="CL35" s="208"/>
      <c r="CM35" s="208"/>
      <c r="CN35" s="208"/>
      <c r="CO35" s="209"/>
      <c r="CP35" s="177"/>
      <c r="CQ35" s="178"/>
      <c r="CR35" s="178"/>
      <c r="CS35" s="178"/>
      <c r="CT35" s="178"/>
      <c r="CU35" s="179"/>
      <c r="CV35" s="177"/>
      <c r="CW35" s="178"/>
      <c r="CX35" s="178"/>
      <c r="CY35" s="178"/>
      <c r="CZ35" s="179"/>
      <c r="DA35" s="177"/>
      <c r="DB35" s="178"/>
      <c r="DC35" s="178"/>
      <c r="DD35" s="178"/>
      <c r="DE35" s="179"/>
      <c r="DF35" s="1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</row>
    <row r="36" spans="1:210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108"/>
      <c r="N36" s="63"/>
      <c r="O36" s="63"/>
      <c r="P36" s="213"/>
      <c r="Q36" s="214"/>
      <c r="R36" s="214"/>
      <c r="S36" s="214"/>
      <c r="T36" s="214"/>
      <c r="U36" s="215"/>
      <c r="V36" s="216"/>
      <c r="W36" s="217"/>
      <c r="X36" s="217"/>
      <c r="Y36" s="217"/>
      <c r="Z36" s="217"/>
      <c r="AA36" s="218"/>
      <c r="AB36" s="4"/>
      <c r="AC36" s="33"/>
      <c r="AD36" s="3"/>
      <c r="AE36" s="3"/>
      <c r="AF36" s="359"/>
      <c r="AG36" s="360"/>
      <c r="AH36" s="360"/>
      <c r="AI36" s="360"/>
      <c r="AJ36" s="360"/>
      <c r="AK36" s="360"/>
      <c r="AL36" s="361"/>
      <c r="AM36" s="189"/>
      <c r="AN36" s="190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0"/>
      <c r="AZ36" s="191"/>
      <c r="BA36" s="207">
        <f t="shared" si="1"/>
        <v>0</v>
      </c>
      <c r="BB36" s="208"/>
      <c r="BC36" s="208"/>
      <c r="BD36" s="208"/>
      <c r="BE36" s="208"/>
      <c r="BF36" s="209"/>
      <c r="BG36" s="198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200"/>
      <c r="BS36" s="192">
        <f t="shared" si="2"/>
        <v>0</v>
      </c>
      <c r="BT36" s="193"/>
      <c r="BU36" s="193"/>
      <c r="BV36" s="193"/>
      <c r="BW36" s="194"/>
      <c r="BX36" s="1"/>
      <c r="BY36" s="1"/>
      <c r="BZ36" s="12"/>
      <c r="CA36" s="1"/>
      <c r="CB36" s="207"/>
      <c r="CC36" s="208"/>
      <c r="CD36" s="208"/>
      <c r="CE36" s="208"/>
      <c r="CF36" s="208"/>
      <c r="CG36" s="209"/>
      <c r="CH36" s="2"/>
      <c r="CI36" s="118"/>
      <c r="CJ36" s="207"/>
      <c r="CK36" s="208"/>
      <c r="CL36" s="208"/>
      <c r="CM36" s="208"/>
      <c r="CN36" s="208"/>
      <c r="CO36" s="209"/>
      <c r="CP36" s="177"/>
      <c r="CQ36" s="178"/>
      <c r="CR36" s="178"/>
      <c r="CS36" s="178"/>
      <c r="CT36" s="178"/>
      <c r="CU36" s="179"/>
      <c r="CV36" s="177"/>
      <c r="CW36" s="178"/>
      <c r="CX36" s="178"/>
      <c r="CY36" s="178"/>
      <c r="CZ36" s="179"/>
      <c r="DA36" s="177"/>
      <c r="DB36" s="178"/>
      <c r="DC36" s="178"/>
      <c r="DD36" s="178"/>
      <c r="DE36" s="179"/>
      <c r="DF36" s="1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</row>
    <row r="37" spans="1:210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108"/>
      <c r="N37" s="63"/>
      <c r="O37" s="63"/>
      <c r="P37" s="213"/>
      <c r="Q37" s="214"/>
      <c r="R37" s="214"/>
      <c r="S37" s="214"/>
      <c r="T37" s="214"/>
      <c r="U37" s="215"/>
      <c r="V37" s="216"/>
      <c r="W37" s="217"/>
      <c r="X37" s="217"/>
      <c r="Y37" s="217"/>
      <c r="Z37" s="217"/>
      <c r="AA37" s="218"/>
      <c r="AB37" s="4"/>
      <c r="AC37" s="33"/>
      <c r="AD37" s="3"/>
      <c r="AE37" s="3"/>
      <c r="AF37" s="359"/>
      <c r="AG37" s="360"/>
      <c r="AH37" s="360"/>
      <c r="AI37" s="360"/>
      <c r="AJ37" s="360"/>
      <c r="AK37" s="360"/>
      <c r="AL37" s="361"/>
      <c r="AM37" s="189"/>
      <c r="AN37" s="190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0"/>
      <c r="AZ37" s="191"/>
      <c r="BA37" s="207">
        <f t="shared" si="1"/>
        <v>0</v>
      </c>
      <c r="BB37" s="208"/>
      <c r="BC37" s="208"/>
      <c r="BD37" s="208"/>
      <c r="BE37" s="208"/>
      <c r="BF37" s="209"/>
      <c r="BG37" s="198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200"/>
      <c r="BS37" s="192">
        <f t="shared" si="2"/>
        <v>0</v>
      </c>
      <c r="BT37" s="193"/>
      <c r="BU37" s="193"/>
      <c r="BV37" s="193"/>
      <c r="BW37" s="194"/>
      <c r="BX37" s="1"/>
      <c r="BY37" s="1"/>
      <c r="BZ37" s="12"/>
      <c r="CA37" s="1"/>
      <c r="CB37" s="207"/>
      <c r="CC37" s="208"/>
      <c r="CD37" s="208"/>
      <c r="CE37" s="208"/>
      <c r="CF37" s="208"/>
      <c r="CG37" s="209"/>
      <c r="CH37" s="2"/>
      <c r="CI37" s="118"/>
      <c r="CJ37" s="207"/>
      <c r="CK37" s="208"/>
      <c r="CL37" s="208"/>
      <c r="CM37" s="208"/>
      <c r="CN37" s="208"/>
      <c r="CO37" s="209"/>
      <c r="CP37" s="177"/>
      <c r="CQ37" s="178"/>
      <c r="CR37" s="178"/>
      <c r="CS37" s="178"/>
      <c r="CT37" s="178"/>
      <c r="CU37" s="179"/>
      <c r="CV37" s="177"/>
      <c r="CW37" s="178"/>
      <c r="CX37" s="178"/>
      <c r="CY37" s="178"/>
      <c r="CZ37" s="179"/>
      <c r="DA37" s="177"/>
      <c r="DB37" s="178"/>
      <c r="DC37" s="178"/>
      <c r="DD37" s="178"/>
      <c r="DE37" s="179"/>
      <c r="DF37" s="1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</row>
    <row r="38" spans="1:210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108"/>
      <c r="N38" s="63"/>
      <c r="O38" s="63"/>
      <c r="P38" s="213"/>
      <c r="Q38" s="214"/>
      <c r="R38" s="214"/>
      <c r="S38" s="214"/>
      <c r="T38" s="214"/>
      <c r="U38" s="215"/>
      <c r="V38" s="216"/>
      <c r="W38" s="217"/>
      <c r="X38" s="217"/>
      <c r="Y38" s="217"/>
      <c r="Z38" s="217"/>
      <c r="AA38" s="218"/>
      <c r="AB38" s="4"/>
      <c r="AC38" s="33"/>
      <c r="AD38" s="3"/>
      <c r="AE38" s="3"/>
      <c r="AF38" s="359"/>
      <c r="AG38" s="360"/>
      <c r="AH38" s="360"/>
      <c r="AI38" s="360"/>
      <c r="AJ38" s="360"/>
      <c r="AK38" s="360"/>
      <c r="AL38" s="361"/>
      <c r="AM38" s="189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1"/>
      <c r="BA38" s="207">
        <f t="shared" si="1"/>
        <v>0</v>
      </c>
      <c r="BB38" s="208"/>
      <c r="BC38" s="208"/>
      <c r="BD38" s="208"/>
      <c r="BE38" s="208"/>
      <c r="BF38" s="209"/>
      <c r="BG38" s="198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200"/>
      <c r="BS38" s="192">
        <f t="shared" si="2"/>
        <v>0</v>
      </c>
      <c r="BT38" s="193"/>
      <c r="BU38" s="193"/>
      <c r="BV38" s="193"/>
      <c r="BW38" s="194"/>
      <c r="BX38" s="1"/>
      <c r="BY38" s="1"/>
      <c r="BZ38" s="12"/>
      <c r="CA38" s="1"/>
      <c r="CB38" s="207"/>
      <c r="CC38" s="208"/>
      <c r="CD38" s="208"/>
      <c r="CE38" s="208"/>
      <c r="CF38" s="208"/>
      <c r="CG38" s="209"/>
      <c r="CH38" s="2"/>
      <c r="CI38" s="118"/>
      <c r="CJ38" s="207"/>
      <c r="CK38" s="208"/>
      <c r="CL38" s="208"/>
      <c r="CM38" s="208"/>
      <c r="CN38" s="208"/>
      <c r="CO38" s="209"/>
      <c r="CP38" s="177"/>
      <c r="CQ38" s="178"/>
      <c r="CR38" s="178"/>
      <c r="CS38" s="178"/>
      <c r="CT38" s="178"/>
      <c r="CU38" s="179"/>
      <c r="CV38" s="177"/>
      <c r="CW38" s="178"/>
      <c r="CX38" s="178"/>
      <c r="CY38" s="178"/>
      <c r="CZ38" s="179"/>
      <c r="DA38" s="177"/>
      <c r="DB38" s="178"/>
      <c r="DC38" s="178"/>
      <c r="DD38" s="178"/>
      <c r="DE38" s="179"/>
      <c r="DF38" s="1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</row>
    <row r="39" spans="1:210" ht="14.2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108"/>
      <c r="N39" s="63"/>
      <c r="O39" s="63"/>
      <c r="P39" s="213"/>
      <c r="Q39" s="214"/>
      <c r="R39" s="214"/>
      <c r="S39" s="214"/>
      <c r="T39" s="214"/>
      <c r="U39" s="215"/>
      <c r="V39" s="216"/>
      <c r="W39" s="217"/>
      <c r="X39" s="217"/>
      <c r="Y39" s="217"/>
      <c r="Z39" s="217"/>
      <c r="AA39" s="218"/>
      <c r="AB39" s="4"/>
      <c r="AC39" s="33"/>
      <c r="AD39" s="3"/>
      <c r="AE39" s="3"/>
      <c r="AF39" s="359"/>
      <c r="AG39" s="360"/>
      <c r="AH39" s="360"/>
      <c r="AI39" s="360"/>
      <c r="AJ39" s="360"/>
      <c r="AK39" s="360"/>
      <c r="AL39" s="361"/>
      <c r="AM39" s="189"/>
      <c r="AN39" s="190"/>
      <c r="AO39" s="190"/>
      <c r="AP39" s="190"/>
      <c r="AQ39" s="190"/>
      <c r="AR39" s="190"/>
      <c r="AS39" s="191"/>
      <c r="AT39" s="189"/>
      <c r="AU39" s="190"/>
      <c r="AV39" s="190"/>
      <c r="AW39" s="190"/>
      <c r="AX39" s="190"/>
      <c r="AY39" s="190"/>
      <c r="AZ39" s="191"/>
      <c r="BA39" s="207">
        <f t="shared" si="1"/>
        <v>0</v>
      </c>
      <c r="BB39" s="208"/>
      <c r="BC39" s="208"/>
      <c r="BD39" s="208"/>
      <c r="BE39" s="208"/>
      <c r="BF39" s="209"/>
      <c r="BG39" s="198"/>
      <c r="BH39" s="199"/>
      <c r="BI39" s="199"/>
      <c r="BJ39" s="199"/>
      <c r="BK39" s="199"/>
      <c r="BL39" s="200"/>
      <c r="BM39" s="198"/>
      <c r="BN39" s="199"/>
      <c r="BO39" s="199"/>
      <c r="BP39" s="199"/>
      <c r="BQ39" s="199"/>
      <c r="BR39" s="200"/>
      <c r="BS39" s="192">
        <f t="shared" si="2"/>
        <v>0</v>
      </c>
      <c r="BT39" s="193"/>
      <c r="BU39" s="193"/>
      <c r="BV39" s="193"/>
      <c r="BW39" s="194"/>
      <c r="BX39" s="1"/>
      <c r="BY39" s="1"/>
      <c r="BZ39" s="12"/>
      <c r="CA39" s="1"/>
      <c r="CB39" s="207"/>
      <c r="CC39" s="208"/>
      <c r="CD39" s="208"/>
      <c r="CE39" s="208"/>
      <c r="CF39" s="208"/>
      <c r="CG39" s="209"/>
      <c r="CH39" s="2"/>
      <c r="CI39" s="118"/>
      <c r="CJ39" s="207"/>
      <c r="CK39" s="208"/>
      <c r="CL39" s="208"/>
      <c r="CM39" s="208"/>
      <c r="CN39" s="208"/>
      <c r="CO39" s="209"/>
      <c r="CP39" s="177"/>
      <c r="CQ39" s="178"/>
      <c r="CR39" s="178"/>
      <c r="CS39" s="178"/>
      <c r="CT39" s="178"/>
      <c r="CU39" s="179"/>
      <c r="CV39" s="177"/>
      <c r="CW39" s="178"/>
      <c r="CX39" s="178"/>
      <c r="CY39" s="178"/>
      <c r="CZ39" s="179"/>
      <c r="DA39" s="177"/>
      <c r="DB39" s="178"/>
      <c r="DC39" s="178"/>
      <c r="DD39" s="178"/>
      <c r="DE39" s="179"/>
      <c r="DF39" s="1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</row>
    <row r="40" spans="1:210" ht="14.25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108"/>
      <c r="N40" s="63"/>
      <c r="O40" s="63"/>
      <c r="P40" s="213"/>
      <c r="Q40" s="214"/>
      <c r="R40" s="214"/>
      <c r="S40" s="214"/>
      <c r="T40" s="214"/>
      <c r="U40" s="215"/>
      <c r="V40" s="216"/>
      <c r="W40" s="217"/>
      <c r="X40" s="217"/>
      <c r="Y40" s="217"/>
      <c r="Z40" s="217"/>
      <c r="AA40" s="218"/>
      <c r="AB40" s="4"/>
      <c r="AC40" s="33"/>
      <c r="AD40" s="3"/>
      <c r="AE40" s="3"/>
      <c r="AF40" s="359"/>
      <c r="AG40" s="360"/>
      <c r="AH40" s="360"/>
      <c r="AI40" s="360"/>
      <c r="AJ40" s="360"/>
      <c r="AK40" s="360"/>
      <c r="AL40" s="361"/>
      <c r="AM40" s="189"/>
      <c r="AN40" s="190"/>
      <c r="AO40" s="190"/>
      <c r="AP40" s="190"/>
      <c r="AQ40" s="190"/>
      <c r="AR40" s="190"/>
      <c r="AS40" s="191"/>
      <c r="AT40" s="189"/>
      <c r="AU40" s="190"/>
      <c r="AV40" s="190"/>
      <c r="AW40" s="190"/>
      <c r="AX40" s="190"/>
      <c r="AY40" s="190"/>
      <c r="AZ40" s="191"/>
      <c r="BA40" s="207">
        <f t="shared" si="1"/>
        <v>0</v>
      </c>
      <c r="BB40" s="208"/>
      <c r="BC40" s="208"/>
      <c r="BD40" s="208"/>
      <c r="BE40" s="208"/>
      <c r="BF40" s="209"/>
      <c r="BG40" s="198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200"/>
      <c r="BS40" s="192">
        <f t="shared" si="2"/>
        <v>0</v>
      </c>
      <c r="BT40" s="193"/>
      <c r="BU40" s="193"/>
      <c r="BV40" s="193"/>
      <c r="BW40" s="194"/>
      <c r="BX40" s="1"/>
      <c r="BY40" s="1"/>
      <c r="BZ40" s="12"/>
      <c r="CA40" s="1"/>
      <c r="CB40" s="207"/>
      <c r="CC40" s="208"/>
      <c r="CD40" s="208"/>
      <c r="CE40" s="208"/>
      <c r="CF40" s="208"/>
      <c r="CG40" s="209"/>
      <c r="CH40" s="2"/>
      <c r="CI40" s="118"/>
      <c r="CJ40" s="207"/>
      <c r="CK40" s="208"/>
      <c r="CL40" s="208"/>
      <c r="CM40" s="208"/>
      <c r="CN40" s="208"/>
      <c r="CO40" s="209"/>
      <c r="CP40" s="177"/>
      <c r="CQ40" s="178"/>
      <c r="CR40" s="178"/>
      <c r="CS40" s="178"/>
      <c r="CT40" s="178"/>
      <c r="CU40" s="179"/>
      <c r="CV40" s="177"/>
      <c r="CW40" s="178"/>
      <c r="CX40" s="178"/>
      <c r="CY40" s="178"/>
      <c r="CZ40" s="179"/>
      <c r="DA40" s="177"/>
      <c r="DB40" s="178"/>
      <c r="DC40" s="178"/>
      <c r="DD40" s="178"/>
      <c r="DE40" s="179"/>
      <c r="DF40" s="1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</row>
    <row r="41" spans="1:210" ht="27.7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108"/>
      <c r="N41" s="63"/>
      <c r="O41" s="63"/>
      <c r="P41" s="213"/>
      <c r="Q41" s="214"/>
      <c r="R41" s="214"/>
      <c r="S41" s="214"/>
      <c r="T41" s="214"/>
      <c r="U41" s="215"/>
      <c r="V41" s="216"/>
      <c r="W41" s="217"/>
      <c r="X41" s="217"/>
      <c r="Y41" s="217"/>
      <c r="Z41" s="217"/>
      <c r="AA41" s="218"/>
      <c r="AB41" s="4"/>
      <c r="AC41" s="33"/>
      <c r="AD41" s="3"/>
      <c r="AE41" s="3"/>
      <c r="AF41" s="359"/>
      <c r="AG41" s="360"/>
      <c r="AH41" s="360"/>
      <c r="AI41" s="360"/>
      <c r="AJ41" s="360"/>
      <c r="AK41" s="360"/>
      <c r="AL41" s="361"/>
      <c r="AM41" s="189"/>
      <c r="AN41" s="190"/>
      <c r="AO41" s="190"/>
      <c r="AP41" s="190"/>
      <c r="AQ41" s="190"/>
      <c r="AR41" s="190"/>
      <c r="AS41" s="191"/>
      <c r="AT41" s="189"/>
      <c r="AU41" s="190"/>
      <c r="AV41" s="190"/>
      <c r="AW41" s="190"/>
      <c r="AX41" s="190"/>
      <c r="AY41" s="190"/>
      <c r="AZ41" s="191"/>
      <c r="BA41" s="207">
        <f t="shared" si="1"/>
        <v>0</v>
      </c>
      <c r="BB41" s="208"/>
      <c r="BC41" s="208"/>
      <c r="BD41" s="208"/>
      <c r="BE41" s="208"/>
      <c r="BF41" s="209"/>
      <c r="BG41" s="198"/>
      <c r="BH41" s="199"/>
      <c r="BI41" s="199"/>
      <c r="BJ41" s="199"/>
      <c r="BK41" s="199"/>
      <c r="BL41" s="200"/>
      <c r="BM41" s="198"/>
      <c r="BN41" s="199"/>
      <c r="BO41" s="199"/>
      <c r="BP41" s="199"/>
      <c r="BQ41" s="199"/>
      <c r="BR41" s="200"/>
      <c r="BS41" s="192">
        <f t="shared" si="2"/>
        <v>0</v>
      </c>
      <c r="BT41" s="193"/>
      <c r="BU41" s="193"/>
      <c r="BV41" s="193"/>
      <c r="BW41" s="194"/>
      <c r="BX41" s="1"/>
      <c r="BY41" s="1"/>
      <c r="BZ41" s="12"/>
      <c r="CA41" s="1"/>
      <c r="CB41" s="207"/>
      <c r="CC41" s="208"/>
      <c r="CD41" s="208"/>
      <c r="CE41" s="208"/>
      <c r="CF41" s="208"/>
      <c r="CG41" s="209"/>
      <c r="CH41" s="2"/>
      <c r="CI41" s="118"/>
      <c r="CJ41" s="207"/>
      <c r="CK41" s="208"/>
      <c r="CL41" s="208"/>
      <c r="CM41" s="208"/>
      <c r="CN41" s="208"/>
      <c r="CO41" s="209"/>
      <c r="CP41" s="177"/>
      <c r="CQ41" s="178"/>
      <c r="CR41" s="178"/>
      <c r="CS41" s="178"/>
      <c r="CT41" s="178"/>
      <c r="CU41" s="179"/>
      <c r="CV41" s="177"/>
      <c r="CW41" s="178"/>
      <c r="CX41" s="178"/>
      <c r="CY41" s="178"/>
      <c r="CZ41" s="179"/>
      <c r="DA41" s="177"/>
      <c r="DB41" s="178"/>
      <c r="DC41" s="178"/>
      <c r="DD41" s="178"/>
      <c r="DE41" s="179"/>
      <c r="DF41" s="1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</row>
    <row r="42" spans="1:210" ht="36" customHeight="1" hidden="1" outlineLevel="1">
      <c r="A42" s="177"/>
      <c r="B42" s="178"/>
      <c r="C42" s="178"/>
      <c r="D42" s="178"/>
      <c r="E42" s="178"/>
      <c r="F42" s="179"/>
      <c r="G42" s="159"/>
      <c r="H42" s="160"/>
      <c r="I42" s="160"/>
      <c r="J42" s="160"/>
      <c r="K42" s="160"/>
      <c r="L42" s="161"/>
      <c r="M42" s="108"/>
      <c r="N42" s="63"/>
      <c r="O42" s="63"/>
      <c r="P42" s="213"/>
      <c r="Q42" s="214"/>
      <c r="R42" s="214"/>
      <c r="S42" s="214"/>
      <c r="T42" s="214"/>
      <c r="U42" s="215"/>
      <c r="V42" s="216"/>
      <c r="W42" s="217"/>
      <c r="X42" s="217"/>
      <c r="Y42" s="217"/>
      <c r="Z42" s="217"/>
      <c r="AA42" s="218"/>
      <c r="AB42" s="4"/>
      <c r="AC42" s="33"/>
      <c r="AD42" s="3"/>
      <c r="AE42" s="3"/>
      <c r="AF42" s="359"/>
      <c r="AG42" s="360"/>
      <c r="AH42" s="360"/>
      <c r="AI42" s="360"/>
      <c r="AJ42" s="360"/>
      <c r="AK42" s="360"/>
      <c r="AL42" s="361"/>
      <c r="AM42" s="189"/>
      <c r="AN42" s="190"/>
      <c r="AO42" s="190"/>
      <c r="AP42" s="190"/>
      <c r="AQ42" s="190"/>
      <c r="AR42" s="190"/>
      <c r="AS42" s="191"/>
      <c r="AT42" s="189"/>
      <c r="AU42" s="190"/>
      <c r="AV42" s="190"/>
      <c r="AW42" s="190"/>
      <c r="AX42" s="190"/>
      <c r="AY42" s="190"/>
      <c r="AZ42" s="191"/>
      <c r="BA42" s="198">
        <f>BG42+BM42+BS42</f>
        <v>0</v>
      </c>
      <c r="BB42" s="199"/>
      <c r="BC42" s="199"/>
      <c r="BD42" s="199"/>
      <c r="BE42" s="199"/>
      <c r="BF42" s="200"/>
      <c r="BG42" s="198"/>
      <c r="BH42" s="199"/>
      <c r="BI42" s="199"/>
      <c r="BJ42" s="199"/>
      <c r="BK42" s="199"/>
      <c r="BL42" s="200"/>
      <c r="BM42" s="198"/>
      <c r="BN42" s="199"/>
      <c r="BO42" s="199"/>
      <c r="BP42" s="199"/>
      <c r="BQ42" s="199"/>
      <c r="BR42" s="200"/>
      <c r="BS42" s="192">
        <f t="shared" si="2"/>
        <v>0</v>
      </c>
      <c r="BT42" s="193"/>
      <c r="BU42" s="193"/>
      <c r="BV42" s="193"/>
      <c r="BW42" s="194"/>
      <c r="BX42" s="1"/>
      <c r="BY42" s="1"/>
      <c r="BZ42" s="12"/>
      <c r="CA42" s="1"/>
      <c r="CB42" s="207"/>
      <c r="CC42" s="208"/>
      <c r="CD42" s="208"/>
      <c r="CE42" s="208"/>
      <c r="CF42" s="208"/>
      <c r="CG42" s="209"/>
      <c r="CH42" s="2"/>
      <c r="CI42" s="118"/>
      <c r="CJ42" s="207"/>
      <c r="CK42" s="208"/>
      <c r="CL42" s="208"/>
      <c r="CM42" s="208"/>
      <c r="CN42" s="208"/>
      <c r="CO42" s="209"/>
      <c r="CP42" s="177"/>
      <c r="CQ42" s="178"/>
      <c r="CR42" s="178"/>
      <c r="CS42" s="178"/>
      <c r="CT42" s="178"/>
      <c r="CU42" s="179"/>
      <c r="CV42" s="177"/>
      <c r="CW42" s="178"/>
      <c r="CX42" s="178"/>
      <c r="CY42" s="178"/>
      <c r="CZ42" s="179"/>
      <c r="DA42" s="177"/>
      <c r="DB42" s="178"/>
      <c r="DC42" s="178"/>
      <c r="DD42" s="178"/>
      <c r="DE42" s="179"/>
      <c r="DF42" s="1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</row>
    <row r="43" spans="1:210" ht="24.75" customHeight="1" hidden="1" outlineLevel="1">
      <c r="A43" s="177"/>
      <c r="B43" s="178"/>
      <c r="C43" s="178"/>
      <c r="D43" s="178"/>
      <c r="E43" s="178"/>
      <c r="F43" s="179"/>
      <c r="G43" s="159"/>
      <c r="H43" s="160"/>
      <c r="I43" s="160"/>
      <c r="J43" s="160"/>
      <c r="K43" s="160"/>
      <c r="L43" s="161"/>
      <c r="M43" s="108"/>
      <c r="N43" s="63"/>
      <c r="O43" s="63"/>
      <c r="P43" s="213"/>
      <c r="Q43" s="214"/>
      <c r="R43" s="214"/>
      <c r="S43" s="214"/>
      <c r="T43" s="214"/>
      <c r="U43" s="215"/>
      <c r="V43" s="216"/>
      <c r="W43" s="217"/>
      <c r="X43" s="217"/>
      <c r="Y43" s="217"/>
      <c r="Z43" s="217"/>
      <c r="AA43" s="218"/>
      <c r="AB43" s="4"/>
      <c r="AC43" s="33"/>
      <c r="AD43" s="3"/>
      <c r="AE43" s="3"/>
      <c r="AF43" s="359"/>
      <c r="AG43" s="360"/>
      <c r="AH43" s="360"/>
      <c r="AI43" s="360"/>
      <c r="AJ43" s="360"/>
      <c r="AK43" s="360"/>
      <c r="AL43" s="361"/>
      <c r="AM43" s="189"/>
      <c r="AN43" s="190"/>
      <c r="AO43" s="190"/>
      <c r="AP43" s="190"/>
      <c r="AQ43" s="190"/>
      <c r="AR43" s="190"/>
      <c r="AS43" s="191"/>
      <c r="AT43" s="189"/>
      <c r="AU43" s="190"/>
      <c r="AV43" s="190"/>
      <c r="AW43" s="190"/>
      <c r="AX43" s="190"/>
      <c r="AY43" s="190"/>
      <c r="AZ43" s="191"/>
      <c r="BA43" s="207">
        <f t="shared" si="1"/>
        <v>0</v>
      </c>
      <c r="BB43" s="208"/>
      <c r="BC43" s="208"/>
      <c r="BD43" s="208"/>
      <c r="BE43" s="208"/>
      <c r="BF43" s="209"/>
      <c r="BG43" s="198"/>
      <c r="BH43" s="199"/>
      <c r="BI43" s="199"/>
      <c r="BJ43" s="199"/>
      <c r="BK43" s="199"/>
      <c r="BL43" s="200"/>
      <c r="BM43" s="198"/>
      <c r="BN43" s="199"/>
      <c r="BO43" s="199"/>
      <c r="BP43" s="199"/>
      <c r="BQ43" s="199"/>
      <c r="BR43" s="200"/>
      <c r="BS43" s="192">
        <f t="shared" si="2"/>
        <v>0</v>
      </c>
      <c r="BT43" s="193"/>
      <c r="BU43" s="193"/>
      <c r="BV43" s="193"/>
      <c r="BW43" s="194"/>
      <c r="BX43" s="1"/>
      <c r="BY43" s="1"/>
      <c r="BZ43" s="12"/>
      <c r="CA43" s="1"/>
      <c r="CB43" s="207"/>
      <c r="CC43" s="208"/>
      <c r="CD43" s="208"/>
      <c r="CE43" s="208"/>
      <c r="CF43" s="208"/>
      <c r="CG43" s="209"/>
      <c r="CH43" s="2"/>
      <c r="CI43" s="118"/>
      <c r="CJ43" s="207"/>
      <c r="CK43" s="208"/>
      <c r="CL43" s="208"/>
      <c r="CM43" s="208"/>
      <c r="CN43" s="208"/>
      <c r="CO43" s="209"/>
      <c r="CP43" s="177"/>
      <c r="CQ43" s="178"/>
      <c r="CR43" s="178"/>
      <c r="CS43" s="178"/>
      <c r="CT43" s="178"/>
      <c r="CU43" s="179"/>
      <c r="CV43" s="177"/>
      <c r="CW43" s="178"/>
      <c r="CX43" s="178"/>
      <c r="CY43" s="178"/>
      <c r="CZ43" s="179"/>
      <c r="DA43" s="177"/>
      <c r="DB43" s="178"/>
      <c r="DC43" s="178"/>
      <c r="DD43" s="178"/>
      <c r="DE43" s="179"/>
      <c r="DF43" s="1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</row>
    <row r="44" spans="1:210" ht="15" customHeight="1" collapsed="1">
      <c r="A44" s="334" t="s">
        <v>36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6"/>
      <c r="AB44" s="99" t="s">
        <v>37</v>
      </c>
      <c r="AC44" s="70">
        <f>AC45+AC46+AC47+AC49+AC48</f>
        <v>1.4200000000000002</v>
      </c>
      <c r="AD44" s="100"/>
      <c r="AE44" s="100"/>
      <c r="AF44" s="371" t="s">
        <v>38</v>
      </c>
      <c r="AG44" s="372"/>
      <c r="AH44" s="372"/>
      <c r="AI44" s="372"/>
      <c r="AJ44" s="372"/>
      <c r="AK44" s="372"/>
      <c r="AL44" s="373"/>
      <c r="AM44" s="337" t="s">
        <v>38</v>
      </c>
      <c r="AN44" s="338"/>
      <c r="AO44" s="338"/>
      <c r="AP44" s="338"/>
      <c r="AQ44" s="338"/>
      <c r="AR44" s="338"/>
      <c r="AS44" s="339"/>
      <c r="AT44" s="337" t="s">
        <v>38</v>
      </c>
      <c r="AU44" s="338"/>
      <c r="AV44" s="338"/>
      <c r="AW44" s="338"/>
      <c r="AX44" s="338"/>
      <c r="AY44" s="338"/>
      <c r="AZ44" s="339"/>
      <c r="BA44" s="231">
        <f>BA45+BA46+BA47+BA49+BA48</f>
        <v>0</v>
      </c>
      <c r="BB44" s="232"/>
      <c r="BC44" s="232"/>
      <c r="BD44" s="232"/>
      <c r="BE44" s="232"/>
      <c r="BF44" s="233"/>
      <c r="BG44" s="231">
        <f>BG45+BG46+BG47+BG49+BG48</f>
        <v>0</v>
      </c>
      <c r="BH44" s="232"/>
      <c r="BI44" s="232"/>
      <c r="BJ44" s="232"/>
      <c r="BK44" s="232"/>
      <c r="BL44" s="233"/>
      <c r="BM44" s="231">
        <f>BM45+BM46+BM47+BM48+BM49</f>
        <v>0</v>
      </c>
      <c r="BN44" s="232"/>
      <c r="BO44" s="232"/>
      <c r="BP44" s="232"/>
      <c r="BQ44" s="232"/>
      <c r="BR44" s="233"/>
      <c r="BS44" s="231">
        <f>BS45+BS46+BS47+BS48+BS49</f>
        <v>0</v>
      </c>
      <c r="BT44" s="232"/>
      <c r="BU44" s="232"/>
      <c r="BV44" s="232"/>
      <c r="BW44" s="233"/>
      <c r="BX44" s="31">
        <f>BX45+BX46+BX47+BX49</f>
        <v>0</v>
      </c>
      <c r="BY44" s="31">
        <f>BY45+BY46+BY47+BY49+BY48</f>
        <v>0</v>
      </c>
      <c r="BZ44" s="31">
        <f>BZ45+BZ46+BZ47+BZ49+BZ48</f>
        <v>0</v>
      </c>
      <c r="CA44" s="31">
        <f>CA45+CA46+CA47+CA49+CA48</f>
        <v>0</v>
      </c>
      <c r="CB44" s="337"/>
      <c r="CC44" s="338"/>
      <c r="CD44" s="338"/>
      <c r="CE44" s="338"/>
      <c r="CF44" s="338"/>
      <c r="CG44" s="339"/>
      <c r="CH44" s="101"/>
      <c r="CI44" s="119"/>
      <c r="CJ44" s="337"/>
      <c r="CK44" s="338"/>
      <c r="CL44" s="338"/>
      <c r="CM44" s="338"/>
      <c r="CN44" s="338"/>
      <c r="CO44" s="339"/>
      <c r="CP44" s="234"/>
      <c r="CQ44" s="235"/>
      <c r="CR44" s="235"/>
      <c r="CS44" s="235"/>
      <c r="CT44" s="235"/>
      <c r="CU44" s="236"/>
      <c r="CV44" s="234"/>
      <c r="CW44" s="235"/>
      <c r="CX44" s="235"/>
      <c r="CY44" s="235"/>
      <c r="CZ44" s="236"/>
      <c r="DA44" s="234"/>
      <c r="DB44" s="235"/>
      <c r="DC44" s="235"/>
      <c r="DD44" s="235"/>
      <c r="DE44" s="236"/>
      <c r="DF44" s="35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</row>
    <row r="45" spans="1:210" ht="15" customHeight="1">
      <c r="A45" s="228" t="s">
        <v>50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30"/>
      <c r="AB45" s="29" t="s">
        <v>34</v>
      </c>
      <c r="AC45" s="70">
        <f>((_xlfn.SUMIFS($AC$12:$AC$43,$AB$12:$AB$43,"П")))</f>
        <v>0</v>
      </c>
      <c r="AD45" s="30"/>
      <c r="AE45" s="30"/>
      <c r="AF45" s="374" t="s">
        <v>38</v>
      </c>
      <c r="AG45" s="375"/>
      <c r="AH45" s="375"/>
      <c r="AI45" s="375"/>
      <c r="AJ45" s="375"/>
      <c r="AK45" s="375"/>
      <c r="AL45" s="376"/>
      <c r="AM45" s="231" t="s">
        <v>38</v>
      </c>
      <c r="AN45" s="232"/>
      <c r="AO45" s="232"/>
      <c r="AP45" s="232"/>
      <c r="AQ45" s="232"/>
      <c r="AR45" s="232"/>
      <c r="AS45" s="233"/>
      <c r="AT45" s="231" t="s">
        <v>38</v>
      </c>
      <c r="AU45" s="232"/>
      <c r="AV45" s="232"/>
      <c r="AW45" s="232"/>
      <c r="AX45" s="232"/>
      <c r="AY45" s="232"/>
      <c r="AZ45" s="233"/>
      <c r="BA45" s="231">
        <f>((_xlfn.SUMIFS($BA$14:$BA$43,$AB$14:$AB$43,"П",$DF$14:$DF$43,"0")))</f>
        <v>0</v>
      </c>
      <c r="BB45" s="232"/>
      <c r="BC45" s="232"/>
      <c r="BD45" s="232"/>
      <c r="BE45" s="232"/>
      <c r="BF45" s="233"/>
      <c r="BG45" s="231">
        <f>((_xlfn.SUMIFS($BG$14:$BG$43,$AB$14:$AB$43,"П",$DF$14:$DF$43,"0")))</f>
        <v>0</v>
      </c>
      <c r="BH45" s="232"/>
      <c r="BI45" s="232"/>
      <c r="BJ45" s="232"/>
      <c r="BK45" s="232"/>
      <c r="BL45" s="233"/>
      <c r="BM45" s="231">
        <f>((_xlfn.SUMIFS($BM$14:$BM$43,$AB$14:$AB$43,"П",$DF$14:$DF$43,"0")))</f>
        <v>0</v>
      </c>
      <c r="BN45" s="232"/>
      <c r="BO45" s="232"/>
      <c r="BP45" s="232"/>
      <c r="BQ45" s="232"/>
      <c r="BR45" s="233"/>
      <c r="BS45" s="231">
        <f>((_xlfn.SUMIFS($BS$14:$BS$43,$AB$14:$AB$43,"П",$DF$14:$DF$43,"0")))</f>
        <v>0</v>
      </c>
      <c r="BT45" s="232"/>
      <c r="BU45" s="232"/>
      <c r="BV45" s="232"/>
      <c r="BW45" s="233"/>
      <c r="BX45" s="35">
        <f>((_xlfn.SUMIFS($BX$14:$BX$43,$AB$14:$AB$43,"П",$DF$14:$DF$43,"0")))</f>
        <v>0</v>
      </c>
      <c r="BY45" s="35">
        <f>((_xlfn.SUMIFS($BY$14:$BY$43,$AB$14:$AB$43,"П",$DF$14:$DF$43,"0")))</f>
        <v>0</v>
      </c>
      <c r="BZ45" s="35">
        <f>((_xlfn.SUMIFS($BZ$14:$BZ$43,$AB$14:$AB$43,"П",$DF$14:$DF$43,"0")))</f>
        <v>0</v>
      </c>
      <c r="CA45" s="35">
        <f>((_xlfn.SUMIFS($CA$14:$CA$43,$AB$14:$AB$43,"П",$DF$14:$DF$43,"0")))</f>
        <v>0</v>
      </c>
      <c r="CB45" s="231"/>
      <c r="CC45" s="232"/>
      <c r="CD45" s="232"/>
      <c r="CE45" s="232"/>
      <c r="CF45" s="232"/>
      <c r="CG45" s="233"/>
      <c r="CH45" s="27"/>
      <c r="CI45" s="120"/>
      <c r="CJ45" s="231"/>
      <c r="CK45" s="232"/>
      <c r="CL45" s="232"/>
      <c r="CM45" s="232"/>
      <c r="CN45" s="232"/>
      <c r="CO45" s="233"/>
      <c r="CP45" s="234" t="s">
        <v>38</v>
      </c>
      <c r="CQ45" s="235"/>
      <c r="CR45" s="235"/>
      <c r="CS45" s="235"/>
      <c r="CT45" s="235"/>
      <c r="CU45" s="236"/>
      <c r="CV45" s="237" t="s">
        <v>38</v>
      </c>
      <c r="CW45" s="238"/>
      <c r="CX45" s="238"/>
      <c r="CY45" s="238"/>
      <c r="CZ45" s="239"/>
      <c r="DA45" s="237" t="s">
        <v>38</v>
      </c>
      <c r="DB45" s="238"/>
      <c r="DC45" s="238"/>
      <c r="DD45" s="238"/>
      <c r="DE45" s="239"/>
      <c r="DF45" s="32" t="s">
        <v>39</v>
      </c>
      <c r="DG45" s="28"/>
      <c r="DH45" s="28"/>
      <c r="DI45" s="28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</row>
    <row r="46" spans="1:210" ht="15" customHeight="1">
      <c r="A46" s="228" t="s">
        <v>40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30"/>
      <c r="AB46" s="29" t="s">
        <v>41</v>
      </c>
      <c r="AC46" s="70">
        <f>((_xlfn.SUMIFS($AC$12:$AC$43,$AB$12:$AB$43,"А")))</f>
        <v>0</v>
      </c>
      <c r="AD46" s="30"/>
      <c r="AE46" s="30"/>
      <c r="AF46" s="374" t="s">
        <v>38</v>
      </c>
      <c r="AG46" s="375"/>
      <c r="AH46" s="375"/>
      <c r="AI46" s="375"/>
      <c r="AJ46" s="375"/>
      <c r="AK46" s="375"/>
      <c r="AL46" s="376"/>
      <c r="AM46" s="231" t="s">
        <v>38</v>
      </c>
      <c r="AN46" s="232"/>
      <c r="AO46" s="232"/>
      <c r="AP46" s="232"/>
      <c r="AQ46" s="232"/>
      <c r="AR46" s="232"/>
      <c r="AS46" s="233"/>
      <c r="AT46" s="231" t="s">
        <v>38</v>
      </c>
      <c r="AU46" s="232"/>
      <c r="AV46" s="232"/>
      <c r="AW46" s="232"/>
      <c r="AX46" s="232"/>
      <c r="AY46" s="232"/>
      <c r="AZ46" s="233"/>
      <c r="BA46" s="231">
        <f>((_xlfn.SUMIFS($BA$14:$BA$43,$AB$14:$AB$43,"А",$DF$14:$DF$43,"0")))</f>
        <v>0</v>
      </c>
      <c r="BB46" s="232"/>
      <c r="BC46" s="232"/>
      <c r="BD46" s="232"/>
      <c r="BE46" s="232"/>
      <c r="BF46" s="233"/>
      <c r="BG46" s="231">
        <f>((_xlfn.SUMIFS($BG$14:$BG$43,$AB$14:$AB$43,"А",$DF$14:$DF$43,"0")))</f>
        <v>0</v>
      </c>
      <c r="BH46" s="232"/>
      <c r="BI46" s="232"/>
      <c r="BJ46" s="232"/>
      <c r="BK46" s="232"/>
      <c r="BL46" s="233"/>
      <c r="BM46" s="231">
        <f>((_xlfn.SUMIFS($BG$14:$BG$43,$AB$14:$AB$43,"А",$DF$14:$DF$43,"0")))</f>
        <v>0</v>
      </c>
      <c r="BN46" s="232"/>
      <c r="BO46" s="232"/>
      <c r="BP46" s="232"/>
      <c r="BQ46" s="232"/>
      <c r="BR46" s="233"/>
      <c r="BS46" s="231">
        <f>((_xlfn.SUMIFS($BG$14:$BG$43,$AB$14:$AB$43,"А",$DF$14:$DF$43,"0")))</f>
        <v>0</v>
      </c>
      <c r="BT46" s="232"/>
      <c r="BU46" s="232"/>
      <c r="BV46" s="232"/>
      <c r="BW46" s="233"/>
      <c r="BX46" s="35">
        <f>((_xlfn.SUMIFS($BX$14:$BX$43,$AB$14:$AB$43,"А",$DF$14:$DF$43,"0")))</f>
        <v>0</v>
      </c>
      <c r="BY46" s="35">
        <f>((_xlfn.SUMIFS($BY$14:$BY$43,$AB$14:$AB$43,"А",$DF$14:$DF$43,"0")))</f>
        <v>0</v>
      </c>
      <c r="BZ46" s="35">
        <f>((_xlfn.SUMIFS($BZ$14:$BZ$43,$AB$14:$AB$43,"А",$DF$14:$DF$43,"0")))</f>
        <v>0</v>
      </c>
      <c r="CA46" s="35">
        <f>((_xlfn.SUMIFS($CA$14:$CA$43,$AB$14:$AB$43,"А",$DF$14:$DF$43,"0")))</f>
        <v>0</v>
      </c>
      <c r="CB46" s="231"/>
      <c r="CC46" s="232"/>
      <c r="CD46" s="232"/>
      <c r="CE46" s="232"/>
      <c r="CF46" s="232"/>
      <c r="CG46" s="233"/>
      <c r="CH46" s="27"/>
      <c r="CI46" s="120"/>
      <c r="CJ46" s="231"/>
      <c r="CK46" s="232"/>
      <c r="CL46" s="232"/>
      <c r="CM46" s="232"/>
      <c r="CN46" s="232"/>
      <c r="CO46" s="233"/>
      <c r="CP46" s="237" t="s">
        <v>38</v>
      </c>
      <c r="CQ46" s="238"/>
      <c r="CR46" s="238"/>
      <c r="CS46" s="238"/>
      <c r="CT46" s="238"/>
      <c r="CU46" s="239"/>
      <c r="CV46" s="237" t="s">
        <v>38</v>
      </c>
      <c r="CW46" s="238"/>
      <c r="CX46" s="238"/>
      <c r="CY46" s="238"/>
      <c r="CZ46" s="239"/>
      <c r="DA46" s="237" t="s">
        <v>38</v>
      </c>
      <c r="DB46" s="238"/>
      <c r="DC46" s="238"/>
      <c r="DD46" s="238"/>
      <c r="DE46" s="239"/>
      <c r="DF46" s="31" t="s">
        <v>39</v>
      </c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</row>
    <row r="47" spans="1:210" ht="22.5" customHeight="1">
      <c r="A47" s="249" t="s">
        <v>42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1"/>
      <c r="AB47" s="29" t="s">
        <v>35</v>
      </c>
      <c r="AC47" s="51">
        <f>((_xlfn.SUMIFS($AC$12:$AC$22,$AB$12:$AB$22,"В")))</f>
        <v>1.4200000000000002</v>
      </c>
      <c r="AD47" s="30"/>
      <c r="AE47" s="30"/>
      <c r="AF47" s="374" t="s">
        <v>38</v>
      </c>
      <c r="AG47" s="375"/>
      <c r="AH47" s="375"/>
      <c r="AI47" s="375"/>
      <c r="AJ47" s="375"/>
      <c r="AK47" s="375"/>
      <c r="AL47" s="376"/>
      <c r="AM47" s="231" t="s">
        <v>38</v>
      </c>
      <c r="AN47" s="232"/>
      <c r="AO47" s="232"/>
      <c r="AP47" s="232"/>
      <c r="AQ47" s="232"/>
      <c r="AR47" s="232"/>
      <c r="AS47" s="233"/>
      <c r="AT47" s="231" t="s">
        <v>38</v>
      </c>
      <c r="AU47" s="232"/>
      <c r="AV47" s="232"/>
      <c r="AW47" s="232"/>
      <c r="AX47" s="232"/>
      <c r="AY47" s="232"/>
      <c r="AZ47" s="233"/>
      <c r="BA47" s="231">
        <f>((_xlfn.SUMIFS($BA$14:$BA$43,$AB$14:$AB$43,"В",$DF$14:$DF$43,"0")))</f>
        <v>0</v>
      </c>
      <c r="BB47" s="232"/>
      <c r="BC47" s="232"/>
      <c r="BD47" s="232"/>
      <c r="BE47" s="232"/>
      <c r="BF47" s="233"/>
      <c r="BG47" s="231">
        <f>((_xlfn.SUMIFS($BG$14:$BG$43,$AB$14:$AB$43,"В",$DF$14:$DF$43,"0")))</f>
        <v>0</v>
      </c>
      <c r="BH47" s="232"/>
      <c r="BI47" s="232"/>
      <c r="BJ47" s="232"/>
      <c r="BK47" s="232"/>
      <c r="BL47" s="233"/>
      <c r="BM47" s="231">
        <f>((_xlfn.SUMIFS($BG$14:$BG$43,$AB$14:$AB$43,"В",$DF$14:$DF$43,"0")))</f>
        <v>0</v>
      </c>
      <c r="BN47" s="232"/>
      <c r="BO47" s="232"/>
      <c r="BP47" s="232"/>
      <c r="BQ47" s="232"/>
      <c r="BR47" s="233"/>
      <c r="BS47" s="231">
        <f>((_xlfn.SUMIFS($BG$14:$BG$43,$AB$14:$AB$43,"В",$DF$14:$DF$43,"0")))</f>
        <v>0</v>
      </c>
      <c r="BT47" s="232"/>
      <c r="BU47" s="232"/>
      <c r="BV47" s="232"/>
      <c r="BW47" s="233"/>
      <c r="BX47" s="35">
        <f>((_xlfn.SUMIFS($BX$14:$BX$43,$AB$14:$AB$43,"В",$DF$14:$DF$43,"0")))</f>
        <v>0</v>
      </c>
      <c r="BY47" s="35">
        <f>((_xlfn.SUMIFS($BY$14:$BY$43,$AB$14:$AB$43,"В",$DF$14:$DF$43,"0")))</f>
        <v>0</v>
      </c>
      <c r="BZ47" s="35">
        <f>((_xlfn.SUMIFS($BZ$14:$BZ$43,$AB$14:$AB$43,"В",$DF$14:$DF$43,"0")))</f>
        <v>0</v>
      </c>
      <c r="CA47" s="35">
        <f>((_xlfn.SUMIFS($CA$14:$CA$43,$AB$14:$AB$43,"В",$DF$14:$DF$43,"0")))</f>
        <v>0</v>
      </c>
      <c r="CB47" s="231"/>
      <c r="CC47" s="232"/>
      <c r="CD47" s="232"/>
      <c r="CE47" s="232"/>
      <c r="CF47" s="232"/>
      <c r="CG47" s="233"/>
      <c r="CH47" s="27"/>
      <c r="CI47" s="120"/>
      <c r="CJ47" s="231"/>
      <c r="CK47" s="232"/>
      <c r="CL47" s="232"/>
      <c r="CM47" s="232"/>
      <c r="CN47" s="232"/>
      <c r="CO47" s="233"/>
      <c r="CP47" s="237" t="s">
        <v>38</v>
      </c>
      <c r="CQ47" s="238"/>
      <c r="CR47" s="238"/>
      <c r="CS47" s="238"/>
      <c r="CT47" s="238"/>
      <c r="CU47" s="239"/>
      <c r="CV47" s="237" t="s">
        <v>38</v>
      </c>
      <c r="CW47" s="238"/>
      <c r="CX47" s="238"/>
      <c r="CY47" s="238"/>
      <c r="CZ47" s="239"/>
      <c r="DA47" s="237" t="s">
        <v>38</v>
      </c>
      <c r="DB47" s="238"/>
      <c r="DC47" s="238"/>
      <c r="DD47" s="238"/>
      <c r="DE47" s="239"/>
      <c r="DF47" s="31">
        <v>0</v>
      </c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</row>
    <row r="48" spans="1:210" ht="15">
      <c r="A48" s="252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B48" s="29" t="s">
        <v>35</v>
      </c>
      <c r="AC48" s="70">
        <f>((_xlfn.SUMIFS($AC$14:$AC$43,$AB$14:$AB$43,"В",$DF$14:$DF$43,"1")))</f>
        <v>0</v>
      </c>
      <c r="AD48" s="30"/>
      <c r="AE48" s="30"/>
      <c r="AF48" s="374" t="s">
        <v>38</v>
      </c>
      <c r="AG48" s="375"/>
      <c r="AH48" s="375"/>
      <c r="AI48" s="375"/>
      <c r="AJ48" s="375"/>
      <c r="AK48" s="375"/>
      <c r="AL48" s="376"/>
      <c r="AM48" s="231" t="s">
        <v>38</v>
      </c>
      <c r="AN48" s="232"/>
      <c r="AO48" s="232"/>
      <c r="AP48" s="232"/>
      <c r="AQ48" s="232"/>
      <c r="AR48" s="232"/>
      <c r="AS48" s="233"/>
      <c r="AT48" s="231" t="s">
        <v>38</v>
      </c>
      <c r="AU48" s="232"/>
      <c r="AV48" s="232"/>
      <c r="AW48" s="232"/>
      <c r="AX48" s="232"/>
      <c r="AY48" s="232"/>
      <c r="AZ48" s="233"/>
      <c r="BA48" s="231">
        <f>((_xlfn.SUMIFS($BA$14:$BA$43,$AB$14:$AB$43,"В",$DF$14:$DF$43,"1")))</f>
        <v>0</v>
      </c>
      <c r="BB48" s="232"/>
      <c r="BC48" s="232"/>
      <c r="BD48" s="232"/>
      <c r="BE48" s="232"/>
      <c r="BF48" s="233"/>
      <c r="BG48" s="231">
        <f>((_xlfn.SUMIFS($BG$14:$BG$43,$AB$14:$AB$43,"В",$DF$14:$DF$43,"1")))</f>
        <v>0</v>
      </c>
      <c r="BH48" s="232"/>
      <c r="BI48" s="232"/>
      <c r="BJ48" s="232"/>
      <c r="BK48" s="232"/>
      <c r="BL48" s="233"/>
      <c r="BM48" s="231">
        <f>((_xlfn.SUMIFS($BG$14:$BG$43,$AB$14:$AB$43,"В",$DF$14:$DF$43,"1")))</f>
        <v>0</v>
      </c>
      <c r="BN48" s="232"/>
      <c r="BO48" s="232"/>
      <c r="BP48" s="232"/>
      <c r="BQ48" s="232"/>
      <c r="BR48" s="233"/>
      <c r="BS48" s="231">
        <f>((_xlfn.SUMIFS($BG$14:$BG$43,$AB$14:$AB$43,"В",$DF$14:$DF$43,"1")))</f>
        <v>0</v>
      </c>
      <c r="BT48" s="232"/>
      <c r="BU48" s="232"/>
      <c r="BV48" s="232"/>
      <c r="BW48" s="233"/>
      <c r="BX48" s="35">
        <f>((_xlfn.SUMIFS($BX$14:$BX$43,$AB$14:$AB$43,"В",$DF$14:$DF$43,"1")))</f>
        <v>0</v>
      </c>
      <c r="BY48" s="35">
        <f>((_xlfn.SUMIFS($BY$14:$BY$43,$AB$14:$AB$43,"В",$DF$14:$DF$43,"0")))</f>
        <v>0</v>
      </c>
      <c r="BZ48" s="35">
        <f>((_xlfn.SUMIFS($BZ$14:$BZ$43,$AB$14:$AB$43,"В",$DF$14:$DF$43,"0")))</f>
        <v>0</v>
      </c>
      <c r="CA48" s="35">
        <f>((_xlfn.SUMIFS($CA$14:$CA$43,$AB$14:$AB$43,"В",$DF$14:$DF$43,"0")))</f>
        <v>0</v>
      </c>
      <c r="CB48" s="231"/>
      <c r="CC48" s="232"/>
      <c r="CD48" s="232"/>
      <c r="CE48" s="232"/>
      <c r="CF48" s="232"/>
      <c r="CG48" s="233"/>
      <c r="CH48" s="27"/>
      <c r="CI48" s="120"/>
      <c r="CJ48" s="231"/>
      <c r="CK48" s="232"/>
      <c r="CL48" s="232"/>
      <c r="CM48" s="232"/>
      <c r="CN48" s="232"/>
      <c r="CO48" s="233"/>
      <c r="CP48" s="237" t="s">
        <v>38</v>
      </c>
      <c r="CQ48" s="238"/>
      <c r="CR48" s="238"/>
      <c r="CS48" s="238"/>
      <c r="CT48" s="238"/>
      <c r="CU48" s="239"/>
      <c r="CV48" s="237" t="s">
        <v>38</v>
      </c>
      <c r="CW48" s="238"/>
      <c r="CX48" s="238"/>
      <c r="CY48" s="238"/>
      <c r="CZ48" s="239"/>
      <c r="DA48" s="237" t="s">
        <v>38</v>
      </c>
      <c r="DB48" s="238"/>
      <c r="DC48" s="238"/>
      <c r="DD48" s="238"/>
      <c r="DE48" s="239"/>
      <c r="DF48" s="31">
        <v>1</v>
      </c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</row>
    <row r="49" spans="1:210" ht="15" customHeight="1">
      <c r="A49" s="228" t="s">
        <v>43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30"/>
      <c r="AB49" s="29" t="s">
        <v>44</v>
      </c>
      <c r="AC49" s="36">
        <f>((_xlfn.SUMIFS($AC$14:$AC$43,$AB$14:$AB$43,"В1",$DF$14:$DF$43,"1")))</f>
        <v>0</v>
      </c>
      <c r="AD49" s="30"/>
      <c r="AE49" s="30"/>
      <c r="AF49" s="374" t="s">
        <v>38</v>
      </c>
      <c r="AG49" s="375"/>
      <c r="AH49" s="375"/>
      <c r="AI49" s="375"/>
      <c r="AJ49" s="375"/>
      <c r="AK49" s="375"/>
      <c r="AL49" s="376"/>
      <c r="AM49" s="231" t="s">
        <v>38</v>
      </c>
      <c r="AN49" s="232"/>
      <c r="AO49" s="232"/>
      <c r="AP49" s="232"/>
      <c r="AQ49" s="232"/>
      <c r="AR49" s="232"/>
      <c r="AS49" s="233"/>
      <c r="AT49" s="231" t="s">
        <v>38</v>
      </c>
      <c r="AU49" s="232"/>
      <c r="AV49" s="232"/>
      <c r="AW49" s="232"/>
      <c r="AX49" s="232"/>
      <c r="AY49" s="232"/>
      <c r="AZ49" s="233"/>
      <c r="BA49" s="231">
        <f>((_xlfn.SUMIFS($BA$14:$BA$43,$AB$14:$AB$43,"В1",$DF$14:$DF$43,"1")))</f>
        <v>0</v>
      </c>
      <c r="BB49" s="232"/>
      <c r="BC49" s="232"/>
      <c r="BD49" s="232"/>
      <c r="BE49" s="232"/>
      <c r="BF49" s="233"/>
      <c r="BG49" s="231">
        <f>((_xlfn.SUMIFS($BG$14:$BG$43,$AB$14:$AB$43,"В1",$DF$14:$DF$43,"1")))</f>
        <v>0</v>
      </c>
      <c r="BH49" s="232"/>
      <c r="BI49" s="232"/>
      <c r="BJ49" s="232"/>
      <c r="BK49" s="232"/>
      <c r="BL49" s="233"/>
      <c r="BM49" s="231">
        <f>((_xlfn.SUMIFS($BG$14:$BG$43,$AB$14:$AB$43,"В1",$DF$14:$DF$43,"1")))</f>
        <v>0</v>
      </c>
      <c r="BN49" s="232"/>
      <c r="BO49" s="232"/>
      <c r="BP49" s="232"/>
      <c r="BQ49" s="232"/>
      <c r="BR49" s="233"/>
      <c r="BS49" s="231">
        <f>((_xlfn.SUMIFS($BG$14:$BG$43,$AB$14:$AB$43,"В1",$DF$14:$DF$43,"1")))</f>
        <v>0</v>
      </c>
      <c r="BT49" s="232"/>
      <c r="BU49" s="232"/>
      <c r="BV49" s="232"/>
      <c r="BW49" s="233"/>
      <c r="BX49" s="35">
        <f>((_xlfn.SUMIFS($BX$14:$BX$43,$AB$14:$AB$43,"В1",$DF$14:$DF$43,"1")))</f>
        <v>0</v>
      </c>
      <c r="BY49" s="35">
        <f>((_xlfn.SUMIFS($BY$14:$BY$43,$AB$14:$AB$43,"В1",$DF$14:$DF$43,"1")))</f>
        <v>0</v>
      </c>
      <c r="BZ49" s="35">
        <f>((_xlfn.SUMIFS($BZ$14:$BZ$43,$AB$14:$AB$43,"В1",$DF$14:$DF$43,"1")))</f>
        <v>0</v>
      </c>
      <c r="CA49" s="35">
        <f>((_xlfn.SUMIFS($CA$14:$CA$43,$AB$14:$AB$43,"В1",$DF$14:$DF$43,"1")))</f>
        <v>0</v>
      </c>
      <c r="CB49" s="231"/>
      <c r="CC49" s="232"/>
      <c r="CD49" s="232"/>
      <c r="CE49" s="232"/>
      <c r="CF49" s="232"/>
      <c r="CG49" s="233"/>
      <c r="CH49" s="27"/>
      <c r="CI49" s="120"/>
      <c r="CJ49" s="231"/>
      <c r="CK49" s="232"/>
      <c r="CL49" s="232"/>
      <c r="CM49" s="232"/>
      <c r="CN49" s="232"/>
      <c r="CO49" s="233"/>
      <c r="CP49" s="237" t="s">
        <v>38</v>
      </c>
      <c r="CQ49" s="238"/>
      <c r="CR49" s="238"/>
      <c r="CS49" s="238"/>
      <c r="CT49" s="238"/>
      <c r="CU49" s="239"/>
      <c r="CV49" s="237" t="s">
        <v>38</v>
      </c>
      <c r="CW49" s="238"/>
      <c r="CX49" s="238"/>
      <c r="CY49" s="238"/>
      <c r="CZ49" s="239"/>
      <c r="DA49" s="237" t="s">
        <v>38</v>
      </c>
      <c r="DB49" s="238"/>
      <c r="DC49" s="238"/>
      <c r="DD49" s="238"/>
      <c r="DE49" s="239"/>
      <c r="DF49" s="31" t="s">
        <v>33</v>
      </c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</row>
    <row r="50" spans="5:87" s="14" customFormat="1" ht="12.75"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15"/>
      <c r="AC50" s="15"/>
      <c r="AD50" s="16"/>
      <c r="AE50" s="16"/>
      <c r="AF50" s="111"/>
      <c r="AG50" s="111"/>
      <c r="AH50" s="111"/>
      <c r="AI50" s="111"/>
      <c r="AJ50" s="111"/>
      <c r="AK50" s="111"/>
      <c r="AL50" s="111"/>
      <c r="AU50" s="111"/>
      <c r="AV50" s="111"/>
      <c r="AW50" s="111"/>
      <c r="AX50" s="111"/>
      <c r="AY50" s="111"/>
      <c r="AZ50" s="111"/>
      <c r="BA50" s="260"/>
      <c r="BB50" s="260"/>
      <c r="BC50" s="260"/>
      <c r="BD50" s="260"/>
      <c r="BE50" s="260"/>
      <c r="BF50" s="260"/>
      <c r="CI50" s="127">
        <f>SUM(CI12:CI49)</f>
        <v>183.5</v>
      </c>
    </row>
    <row r="52" ht="14.25">
      <c r="AC52" s="14">
        <f>AC22+AC21+AC20+AC19+AC18+AC17+AC16+AC15+AC14+AC13+AC12</f>
        <v>1.4200000000000002</v>
      </c>
    </row>
    <row r="53" ht="14.25">
      <c r="AC53" s="14">
        <f>AC12+AC14+AC15</f>
        <v>1.1</v>
      </c>
    </row>
    <row r="54" ht="14.25">
      <c r="AC54" s="14">
        <f>AC22+AC21+AC20+AC19+AC18+AC17+AC16+AC13</f>
        <v>0.32</v>
      </c>
    </row>
  </sheetData>
  <sheetProtection/>
  <mergeCells count="660">
    <mergeCell ref="A3:BY3"/>
    <mergeCell ref="AF4:AL4"/>
    <mergeCell ref="AM4:AT4"/>
    <mergeCell ref="BE4:BO4"/>
    <mergeCell ref="BP4:BW4"/>
    <mergeCell ref="BX4:BZ4"/>
    <mergeCell ref="A6:AC6"/>
    <mergeCell ref="AD6:AD9"/>
    <mergeCell ref="AE6:AE9"/>
    <mergeCell ref="AF6:CH6"/>
    <mergeCell ref="CJ6:CO9"/>
    <mergeCell ref="CP6:DE7"/>
    <mergeCell ref="AF7:AL9"/>
    <mergeCell ref="AM7:AS9"/>
    <mergeCell ref="AT7:AZ9"/>
    <mergeCell ref="BA7:CG7"/>
    <mergeCell ref="DF6:DF9"/>
    <mergeCell ref="A7:F9"/>
    <mergeCell ref="G7:L9"/>
    <mergeCell ref="M7:M9"/>
    <mergeCell ref="N7:N9"/>
    <mergeCell ref="O7:O9"/>
    <mergeCell ref="P7:U9"/>
    <mergeCell ref="V7:AA9"/>
    <mergeCell ref="AB7:AB9"/>
    <mergeCell ref="AC7:AC9"/>
    <mergeCell ref="CH7:CI8"/>
    <mergeCell ref="BA8:BF9"/>
    <mergeCell ref="BG8:BW8"/>
    <mergeCell ref="BX8:CA8"/>
    <mergeCell ref="CB8:CG9"/>
    <mergeCell ref="CP8:CU9"/>
    <mergeCell ref="CV8:CZ9"/>
    <mergeCell ref="DA8:DE9"/>
    <mergeCell ref="BG9:BL9"/>
    <mergeCell ref="BM9:BR9"/>
    <mergeCell ref="BS9:BW9"/>
    <mergeCell ref="A10:F10"/>
    <mergeCell ref="G10:L10"/>
    <mergeCell ref="P10:U10"/>
    <mergeCell ref="V10:AA10"/>
    <mergeCell ref="AF10:AL10"/>
    <mergeCell ref="AM10:AS10"/>
    <mergeCell ref="AT10:AZ10"/>
    <mergeCell ref="BA10:BF10"/>
    <mergeCell ref="BG10:BL10"/>
    <mergeCell ref="BM10:BR10"/>
    <mergeCell ref="BS10:BW10"/>
    <mergeCell ref="CB10:CG10"/>
    <mergeCell ref="CJ10:CO10"/>
    <mergeCell ref="CP10:CU10"/>
    <mergeCell ref="CV10:CZ10"/>
    <mergeCell ref="DA10:DE10"/>
    <mergeCell ref="A11:F11"/>
    <mergeCell ref="G11:L11"/>
    <mergeCell ref="P11:U11"/>
    <mergeCell ref="V11:AA11"/>
    <mergeCell ref="AF11:AL11"/>
    <mergeCell ref="AM11:AS11"/>
    <mergeCell ref="AT11:AZ11"/>
    <mergeCell ref="BA11:BF11"/>
    <mergeCell ref="BG11:BL11"/>
    <mergeCell ref="BM11:BR11"/>
    <mergeCell ref="BS11:BW11"/>
    <mergeCell ref="CB11:CG11"/>
    <mergeCell ref="CJ11:CO11"/>
    <mergeCell ref="CP11:CU11"/>
    <mergeCell ref="CV11:CZ11"/>
    <mergeCell ref="DA11:DE11"/>
    <mergeCell ref="A12:F12"/>
    <mergeCell ref="G12:L12"/>
    <mergeCell ref="P12:U12"/>
    <mergeCell ref="V12:AA12"/>
    <mergeCell ref="AF12:AL12"/>
    <mergeCell ref="AM12:AS12"/>
    <mergeCell ref="AU12:AZ12"/>
    <mergeCell ref="BA12:BF12"/>
    <mergeCell ref="BG12:BL12"/>
    <mergeCell ref="BM12:BR12"/>
    <mergeCell ref="BS12:BW12"/>
    <mergeCell ref="CB12:CG12"/>
    <mergeCell ref="CJ12:CO12"/>
    <mergeCell ref="CP12:CU12"/>
    <mergeCell ref="CV12:CZ12"/>
    <mergeCell ref="DA12:DE12"/>
    <mergeCell ref="A13:F13"/>
    <mergeCell ref="G13:L13"/>
    <mergeCell ref="P13:U13"/>
    <mergeCell ref="V13:AA13"/>
    <mergeCell ref="AF13:AL13"/>
    <mergeCell ref="AM13:AS13"/>
    <mergeCell ref="AU13:AZ13"/>
    <mergeCell ref="BA13:BF13"/>
    <mergeCell ref="BG13:BL13"/>
    <mergeCell ref="BM13:BR13"/>
    <mergeCell ref="BS13:BW13"/>
    <mergeCell ref="CB13:CG13"/>
    <mergeCell ref="CJ13:CO13"/>
    <mergeCell ref="CP13:CU13"/>
    <mergeCell ref="CV13:CZ13"/>
    <mergeCell ref="DA13:DE13"/>
    <mergeCell ref="A14:F14"/>
    <mergeCell ref="G14:L14"/>
    <mergeCell ref="P14:U14"/>
    <mergeCell ref="V14:AA14"/>
    <mergeCell ref="AF14:AL14"/>
    <mergeCell ref="AM14:AS14"/>
    <mergeCell ref="AU14:AZ14"/>
    <mergeCell ref="BA14:BF14"/>
    <mergeCell ref="BG14:BL14"/>
    <mergeCell ref="BM14:BR14"/>
    <mergeCell ref="BS14:BW14"/>
    <mergeCell ref="CB14:CG14"/>
    <mergeCell ref="CJ14:CO14"/>
    <mergeCell ref="CP14:CU14"/>
    <mergeCell ref="CV14:CZ14"/>
    <mergeCell ref="DA14:DE14"/>
    <mergeCell ref="A15:F15"/>
    <mergeCell ref="G15:L15"/>
    <mergeCell ref="P15:U15"/>
    <mergeCell ref="V15:AA15"/>
    <mergeCell ref="AF15:AL15"/>
    <mergeCell ref="AM15:AS15"/>
    <mergeCell ref="AU15:AZ15"/>
    <mergeCell ref="BA15:BF15"/>
    <mergeCell ref="BG15:BL15"/>
    <mergeCell ref="BM15:BR15"/>
    <mergeCell ref="BS15:BW15"/>
    <mergeCell ref="CB15:CG15"/>
    <mergeCell ref="CJ15:CO15"/>
    <mergeCell ref="CP15:CU15"/>
    <mergeCell ref="CV15:CZ15"/>
    <mergeCell ref="DA15:DE15"/>
    <mergeCell ref="A16:F16"/>
    <mergeCell ref="G16:L16"/>
    <mergeCell ref="P16:U16"/>
    <mergeCell ref="V16:AA16"/>
    <mergeCell ref="AF16:AL16"/>
    <mergeCell ref="AM16:AS16"/>
    <mergeCell ref="AU16:AZ16"/>
    <mergeCell ref="BA16:BF16"/>
    <mergeCell ref="BG16:BL16"/>
    <mergeCell ref="BM16:BR16"/>
    <mergeCell ref="BS16:BW16"/>
    <mergeCell ref="CB16:CG16"/>
    <mergeCell ref="CJ16:CO16"/>
    <mergeCell ref="CP16:CU16"/>
    <mergeCell ref="CV16:CZ16"/>
    <mergeCell ref="DA16:DE16"/>
    <mergeCell ref="A17:F17"/>
    <mergeCell ref="G17:L17"/>
    <mergeCell ref="P17:U17"/>
    <mergeCell ref="V17:AA17"/>
    <mergeCell ref="AF17:AL17"/>
    <mergeCell ref="AM17:AS17"/>
    <mergeCell ref="AT17:AZ17"/>
    <mergeCell ref="BA17:BF17"/>
    <mergeCell ref="BG17:BL17"/>
    <mergeCell ref="BM17:BR17"/>
    <mergeCell ref="BS17:BW17"/>
    <mergeCell ref="CB17:CG17"/>
    <mergeCell ref="CJ17:CO17"/>
    <mergeCell ref="CP17:CU17"/>
    <mergeCell ref="CV17:CZ17"/>
    <mergeCell ref="DA17:DE17"/>
    <mergeCell ref="A18:F18"/>
    <mergeCell ref="G18:L18"/>
    <mergeCell ref="P18:U18"/>
    <mergeCell ref="V18:AA18"/>
    <mergeCell ref="AF18:AL18"/>
    <mergeCell ref="AM18:AS18"/>
    <mergeCell ref="AT18:AZ18"/>
    <mergeCell ref="BA18:BF18"/>
    <mergeCell ref="BG18:BL18"/>
    <mergeCell ref="BM18:BR18"/>
    <mergeCell ref="BS18:BW18"/>
    <mergeCell ref="CB18:CG18"/>
    <mergeCell ref="CJ18:CO18"/>
    <mergeCell ref="CP18:CU18"/>
    <mergeCell ref="CV18:CZ18"/>
    <mergeCell ref="DA18:DE18"/>
    <mergeCell ref="A19:F19"/>
    <mergeCell ref="G19:L19"/>
    <mergeCell ref="P19:U19"/>
    <mergeCell ref="V19:AA19"/>
    <mergeCell ref="AF19:AL19"/>
    <mergeCell ref="AM19:AS19"/>
    <mergeCell ref="AT19:AZ19"/>
    <mergeCell ref="BA19:BF19"/>
    <mergeCell ref="BG19:BL19"/>
    <mergeCell ref="BM19:BR19"/>
    <mergeCell ref="BS19:BW19"/>
    <mergeCell ref="CB19:CG19"/>
    <mergeCell ref="CJ19:CO19"/>
    <mergeCell ref="CP19:CU19"/>
    <mergeCell ref="CV19:CZ19"/>
    <mergeCell ref="DA19:DE19"/>
    <mergeCell ref="A20:F20"/>
    <mergeCell ref="G20:L20"/>
    <mergeCell ref="P20:U20"/>
    <mergeCell ref="V20:AA20"/>
    <mergeCell ref="AF20:AL20"/>
    <mergeCell ref="AM20:AS20"/>
    <mergeCell ref="AT20:AZ20"/>
    <mergeCell ref="BA20:BF20"/>
    <mergeCell ref="BG20:BL20"/>
    <mergeCell ref="BM20:BR20"/>
    <mergeCell ref="BS20:BW20"/>
    <mergeCell ref="CB20:CG20"/>
    <mergeCell ref="CJ20:CO20"/>
    <mergeCell ref="CP20:CU20"/>
    <mergeCell ref="CV20:CZ20"/>
    <mergeCell ref="DA20:DE20"/>
    <mergeCell ref="A21:F21"/>
    <mergeCell ref="G21:L21"/>
    <mergeCell ref="P21:U21"/>
    <mergeCell ref="V21:AA21"/>
    <mergeCell ref="AF21:AL21"/>
    <mergeCell ref="AM21:AS21"/>
    <mergeCell ref="AT21:AZ21"/>
    <mergeCell ref="BA21:BF21"/>
    <mergeCell ref="BG21:BL21"/>
    <mergeCell ref="BM21:BR21"/>
    <mergeCell ref="BS21:BW21"/>
    <mergeCell ref="CB21:CG21"/>
    <mergeCell ref="CJ21:CO21"/>
    <mergeCell ref="CP21:CU21"/>
    <mergeCell ref="CV21:CZ21"/>
    <mergeCell ref="DA21:DE21"/>
    <mergeCell ref="A22:F22"/>
    <mergeCell ref="G22:L22"/>
    <mergeCell ref="P22:U22"/>
    <mergeCell ref="V22:AA22"/>
    <mergeCell ref="AF22:AL22"/>
    <mergeCell ref="AM22:AS22"/>
    <mergeCell ref="AT22:AZ22"/>
    <mergeCell ref="BA22:BF22"/>
    <mergeCell ref="BG22:BL22"/>
    <mergeCell ref="BM22:BR22"/>
    <mergeCell ref="BS22:BW22"/>
    <mergeCell ref="CB22:CG22"/>
    <mergeCell ref="CJ22:CO22"/>
    <mergeCell ref="CP22:CU22"/>
    <mergeCell ref="CV22:CZ22"/>
    <mergeCell ref="DA22:DE22"/>
    <mergeCell ref="A23:F23"/>
    <mergeCell ref="G23:L23"/>
    <mergeCell ref="P23:U23"/>
    <mergeCell ref="V23:AA23"/>
    <mergeCell ref="AF23:AL23"/>
    <mergeCell ref="AM23:AS23"/>
    <mergeCell ref="AT23:AZ23"/>
    <mergeCell ref="BA23:BF23"/>
    <mergeCell ref="BG23:BL23"/>
    <mergeCell ref="BM23:BR23"/>
    <mergeCell ref="BS23:BW23"/>
    <mergeCell ref="CB23:CG23"/>
    <mergeCell ref="CJ23:CO23"/>
    <mergeCell ref="CP23:CU23"/>
    <mergeCell ref="CV23:CZ23"/>
    <mergeCell ref="DA23:DE23"/>
    <mergeCell ref="A24:F24"/>
    <mergeCell ref="G24:L24"/>
    <mergeCell ref="P24:U24"/>
    <mergeCell ref="V24:AA24"/>
    <mergeCell ref="AF24:AL24"/>
    <mergeCell ref="AM24:AS24"/>
    <mergeCell ref="AT24:AZ24"/>
    <mergeCell ref="BA24:BF24"/>
    <mergeCell ref="BG24:BL24"/>
    <mergeCell ref="BM24:BR24"/>
    <mergeCell ref="BS24:BW24"/>
    <mergeCell ref="CB24:CG24"/>
    <mergeCell ref="CJ24:CO24"/>
    <mergeCell ref="CP24:CU24"/>
    <mergeCell ref="CV24:CZ24"/>
    <mergeCell ref="DA24:DE24"/>
    <mergeCell ref="A25:F25"/>
    <mergeCell ref="G25:L25"/>
    <mergeCell ref="P25:U25"/>
    <mergeCell ref="V25:AA25"/>
    <mergeCell ref="AF25:AL25"/>
    <mergeCell ref="AM25:AS25"/>
    <mergeCell ref="AT25:AZ25"/>
    <mergeCell ref="BA25:BF25"/>
    <mergeCell ref="BG25:BL25"/>
    <mergeCell ref="BM25:BR25"/>
    <mergeCell ref="BS25:BW25"/>
    <mergeCell ref="CB25:CG25"/>
    <mergeCell ref="CJ25:CO25"/>
    <mergeCell ref="CP25:CU25"/>
    <mergeCell ref="CV25:CZ25"/>
    <mergeCell ref="DA25:DE25"/>
    <mergeCell ref="A26:F26"/>
    <mergeCell ref="G26:L26"/>
    <mergeCell ref="P26:U26"/>
    <mergeCell ref="V26:AA26"/>
    <mergeCell ref="AF26:AL26"/>
    <mergeCell ref="AM26:AS26"/>
    <mergeCell ref="AT26:AZ26"/>
    <mergeCell ref="BA26:BF26"/>
    <mergeCell ref="BG26:BL26"/>
    <mergeCell ref="BM26:BR26"/>
    <mergeCell ref="BS26:BW26"/>
    <mergeCell ref="CB26:CG26"/>
    <mergeCell ref="CJ26:CO26"/>
    <mergeCell ref="CP26:CU26"/>
    <mergeCell ref="CV26:CZ26"/>
    <mergeCell ref="DA26:DE26"/>
    <mergeCell ref="A27:F27"/>
    <mergeCell ref="G27:L27"/>
    <mergeCell ref="P27:U27"/>
    <mergeCell ref="V27:AA27"/>
    <mergeCell ref="AF27:AL27"/>
    <mergeCell ref="AM27:AS27"/>
    <mergeCell ref="AT27:AZ27"/>
    <mergeCell ref="BA27:BF27"/>
    <mergeCell ref="BG27:BL27"/>
    <mergeCell ref="BM27:BR27"/>
    <mergeCell ref="BS27:BW27"/>
    <mergeCell ref="CB27:CG27"/>
    <mergeCell ref="CJ27:CO27"/>
    <mergeCell ref="CP27:CU27"/>
    <mergeCell ref="CV27:CZ27"/>
    <mergeCell ref="DA27:DE27"/>
    <mergeCell ref="A28:F28"/>
    <mergeCell ref="G28:L28"/>
    <mergeCell ref="P28:U28"/>
    <mergeCell ref="V28:AA28"/>
    <mergeCell ref="AF28:AL28"/>
    <mergeCell ref="AM28:AS28"/>
    <mergeCell ref="AT28:AZ28"/>
    <mergeCell ref="BA28:BF28"/>
    <mergeCell ref="BG28:BL28"/>
    <mergeCell ref="BM28:BR28"/>
    <mergeCell ref="BS28:BW28"/>
    <mergeCell ref="CB28:CG28"/>
    <mergeCell ref="CJ28:CO28"/>
    <mergeCell ref="CP28:CU28"/>
    <mergeCell ref="CV28:CZ28"/>
    <mergeCell ref="DA28:DE28"/>
    <mergeCell ref="A29:F29"/>
    <mergeCell ref="G29:L29"/>
    <mergeCell ref="P29:U29"/>
    <mergeCell ref="V29:AA29"/>
    <mergeCell ref="AF29:AL29"/>
    <mergeCell ref="AM29:AS29"/>
    <mergeCell ref="AT29:AZ29"/>
    <mergeCell ref="BA29:BF29"/>
    <mergeCell ref="BG29:BL29"/>
    <mergeCell ref="BM29:BR29"/>
    <mergeCell ref="BS29:BW29"/>
    <mergeCell ref="CB29:CG29"/>
    <mergeCell ref="CJ29:CO29"/>
    <mergeCell ref="CP29:CU29"/>
    <mergeCell ref="CV29:CZ29"/>
    <mergeCell ref="DA29:DE29"/>
    <mergeCell ref="A30:F30"/>
    <mergeCell ref="G30:L30"/>
    <mergeCell ref="P30:U30"/>
    <mergeCell ref="V30:AA30"/>
    <mergeCell ref="AF30:AL30"/>
    <mergeCell ref="AM30:AS30"/>
    <mergeCell ref="AT30:AZ30"/>
    <mergeCell ref="BA30:BF30"/>
    <mergeCell ref="BG30:BL30"/>
    <mergeCell ref="BM30:BR30"/>
    <mergeCell ref="BS30:BW30"/>
    <mergeCell ref="CB30:CG30"/>
    <mergeCell ref="CJ30:CO30"/>
    <mergeCell ref="CP30:CU30"/>
    <mergeCell ref="CV30:CZ30"/>
    <mergeCell ref="DA30:DE30"/>
    <mergeCell ref="A31:F31"/>
    <mergeCell ref="G31:L31"/>
    <mergeCell ref="P31:U31"/>
    <mergeCell ref="V31:AA31"/>
    <mergeCell ref="AF31:AL31"/>
    <mergeCell ref="AM31:AS31"/>
    <mergeCell ref="AT31:AZ31"/>
    <mergeCell ref="BA31:BF31"/>
    <mergeCell ref="BG31:BL31"/>
    <mergeCell ref="BM31:BR31"/>
    <mergeCell ref="BS31:BW31"/>
    <mergeCell ref="CB31:CG31"/>
    <mergeCell ref="CJ31:CO31"/>
    <mergeCell ref="CP31:CU31"/>
    <mergeCell ref="CV31:CZ31"/>
    <mergeCell ref="DA31:DE31"/>
    <mergeCell ref="A32:F32"/>
    <mergeCell ref="G32:L32"/>
    <mergeCell ref="P32:U32"/>
    <mergeCell ref="V32:AA32"/>
    <mergeCell ref="AF32:AL32"/>
    <mergeCell ref="AM32:AS32"/>
    <mergeCell ref="AT32:AZ32"/>
    <mergeCell ref="BA32:BF32"/>
    <mergeCell ref="BG32:BL32"/>
    <mergeCell ref="BM32:BR32"/>
    <mergeCell ref="BS32:BW32"/>
    <mergeCell ref="CB32:CG32"/>
    <mergeCell ref="CJ32:CO32"/>
    <mergeCell ref="CP32:CU32"/>
    <mergeCell ref="CV32:CZ32"/>
    <mergeCell ref="DA32:DE32"/>
    <mergeCell ref="A33:F33"/>
    <mergeCell ref="G33:L33"/>
    <mergeCell ref="P33:U33"/>
    <mergeCell ref="V33:AA33"/>
    <mergeCell ref="AF33:AL33"/>
    <mergeCell ref="AM33:AS33"/>
    <mergeCell ref="AT33:AZ33"/>
    <mergeCell ref="BA33:BF33"/>
    <mergeCell ref="BG33:BL33"/>
    <mergeCell ref="BM33:BR33"/>
    <mergeCell ref="BS33:BW33"/>
    <mergeCell ref="CB33:CG33"/>
    <mergeCell ref="CJ33:CO33"/>
    <mergeCell ref="CP33:CU33"/>
    <mergeCell ref="CV33:CZ33"/>
    <mergeCell ref="DA33:DE33"/>
    <mergeCell ref="A34:F34"/>
    <mergeCell ref="G34:L34"/>
    <mergeCell ref="P34:U34"/>
    <mergeCell ref="V34:AA34"/>
    <mergeCell ref="AF34:AL34"/>
    <mergeCell ref="AM34:AS34"/>
    <mergeCell ref="AT34:AZ34"/>
    <mergeCell ref="BA34:BF34"/>
    <mergeCell ref="BG34:BL34"/>
    <mergeCell ref="BM34:BR34"/>
    <mergeCell ref="BS34:BW34"/>
    <mergeCell ref="CB34:CG34"/>
    <mergeCell ref="CJ34:CO34"/>
    <mergeCell ref="CP34:CU34"/>
    <mergeCell ref="CV34:CZ34"/>
    <mergeCell ref="DA34:DE34"/>
    <mergeCell ref="A35:F35"/>
    <mergeCell ref="G35:L35"/>
    <mergeCell ref="P35:U35"/>
    <mergeCell ref="V35:AA35"/>
    <mergeCell ref="AF35:AL35"/>
    <mergeCell ref="AM35:AS35"/>
    <mergeCell ref="AT35:AZ35"/>
    <mergeCell ref="BA35:BF35"/>
    <mergeCell ref="BG35:BL35"/>
    <mergeCell ref="BM35:BR35"/>
    <mergeCell ref="BS35:BW35"/>
    <mergeCell ref="CB35:CG35"/>
    <mergeCell ref="CJ35:CO35"/>
    <mergeCell ref="CP35:CU35"/>
    <mergeCell ref="CV35:CZ35"/>
    <mergeCell ref="DA35:DE35"/>
    <mergeCell ref="A36:F36"/>
    <mergeCell ref="G36:L36"/>
    <mergeCell ref="P36:U36"/>
    <mergeCell ref="V36:AA36"/>
    <mergeCell ref="AF36:AL36"/>
    <mergeCell ref="AM36:AS36"/>
    <mergeCell ref="AT36:AZ36"/>
    <mergeCell ref="BA36:BF36"/>
    <mergeCell ref="BG36:BL36"/>
    <mergeCell ref="BM36:BR36"/>
    <mergeCell ref="BS36:BW36"/>
    <mergeCell ref="CB36:CG36"/>
    <mergeCell ref="CJ36:CO36"/>
    <mergeCell ref="CP36:CU36"/>
    <mergeCell ref="CV36:CZ36"/>
    <mergeCell ref="DA36:DE36"/>
    <mergeCell ref="A37:F37"/>
    <mergeCell ref="G37:L37"/>
    <mergeCell ref="P37:U37"/>
    <mergeCell ref="V37:AA37"/>
    <mergeCell ref="AF37:AL37"/>
    <mergeCell ref="AM37:AS37"/>
    <mergeCell ref="AT37:AZ37"/>
    <mergeCell ref="BA37:BF37"/>
    <mergeCell ref="BG37:BL37"/>
    <mergeCell ref="BM37:BR37"/>
    <mergeCell ref="BS37:BW37"/>
    <mergeCell ref="CB37:CG37"/>
    <mergeCell ref="CJ37:CO37"/>
    <mergeCell ref="CP37:CU37"/>
    <mergeCell ref="CV37:CZ37"/>
    <mergeCell ref="DA37:DE37"/>
    <mergeCell ref="A38:F38"/>
    <mergeCell ref="G38:L38"/>
    <mergeCell ref="P38:U38"/>
    <mergeCell ref="V38:AA38"/>
    <mergeCell ref="AF38:AL38"/>
    <mergeCell ref="AM38:AS38"/>
    <mergeCell ref="AT38:AZ38"/>
    <mergeCell ref="BA38:BF38"/>
    <mergeCell ref="BG38:BL38"/>
    <mergeCell ref="BM38:BR38"/>
    <mergeCell ref="BS38:BW38"/>
    <mergeCell ref="CB38:CG38"/>
    <mergeCell ref="CJ38:CO38"/>
    <mergeCell ref="CP38:CU38"/>
    <mergeCell ref="CV38:CZ38"/>
    <mergeCell ref="DA38:DE38"/>
    <mergeCell ref="A39:F39"/>
    <mergeCell ref="G39:L39"/>
    <mergeCell ref="P39:U39"/>
    <mergeCell ref="V39:AA39"/>
    <mergeCell ref="AF39:AL39"/>
    <mergeCell ref="AM39:AS39"/>
    <mergeCell ref="AT39:AZ39"/>
    <mergeCell ref="BA39:BF39"/>
    <mergeCell ref="BG39:BL39"/>
    <mergeCell ref="BM39:BR39"/>
    <mergeCell ref="BS39:BW39"/>
    <mergeCell ref="CB39:CG39"/>
    <mergeCell ref="CJ39:CO39"/>
    <mergeCell ref="CP39:CU39"/>
    <mergeCell ref="CV39:CZ39"/>
    <mergeCell ref="DA39:DE39"/>
    <mergeCell ref="A40:F40"/>
    <mergeCell ref="G40:L40"/>
    <mergeCell ref="P40:U40"/>
    <mergeCell ref="V40:AA40"/>
    <mergeCell ref="AF40:AL40"/>
    <mergeCell ref="AM40:AS40"/>
    <mergeCell ref="AT40:AZ40"/>
    <mergeCell ref="BA40:BF40"/>
    <mergeCell ref="BG40:BL40"/>
    <mergeCell ref="BM40:BR40"/>
    <mergeCell ref="BS40:BW40"/>
    <mergeCell ref="CB40:CG40"/>
    <mergeCell ref="CJ40:CO40"/>
    <mergeCell ref="CP40:CU40"/>
    <mergeCell ref="CV40:CZ40"/>
    <mergeCell ref="DA40:DE40"/>
    <mergeCell ref="A41:F41"/>
    <mergeCell ref="G41:L41"/>
    <mergeCell ref="P41:U41"/>
    <mergeCell ref="V41:AA41"/>
    <mergeCell ref="AF41:AL41"/>
    <mergeCell ref="AM41:AS41"/>
    <mergeCell ref="AT41:AZ41"/>
    <mergeCell ref="BA41:BF41"/>
    <mergeCell ref="BG41:BL41"/>
    <mergeCell ref="BM41:BR41"/>
    <mergeCell ref="BS41:BW41"/>
    <mergeCell ref="CB41:CG41"/>
    <mergeCell ref="CJ41:CO41"/>
    <mergeCell ref="CP41:CU41"/>
    <mergeCell ref="CV41:CZ41"/>
    <mergeCell ref="DA41:DE41"/>
    <mergeCell ref="A42:F42"/>
    <mergeCell ref="G42:L42"/>
    <mergeCell ref="P42:U42"/>
    <mergeCell ref="V42:AA42"/>
    <mergeCell ref="AF42:AL42"/>
    <mergeCell ref="AM42:AS42"/>
    <mergeCell ref="AT42:AZ42"/>
    <mergeCell ref="BA42:BF42"/>
    <mergeCell ref="BG42:BL42"/>
    <mergeCell ref="BM42:BR42"/>
    <mergeCell ref="BS42:BW42"/>
    <mergeCell ref="CB42:CG42"/>
    <mergeCell ref="CJ42:CO42"/>
    <mergeCell ref="CP42:CU42"/>
    <mergeCell ref="CV42:CZ42"/>
    <mergeCell ref="DA42:DE42"/>
    <mergeCell ref="A43:F43"/>
    <mergeCell ref="G43:L43"/>
    <mergeCell ref="P43:U43"/>
    <mergeCell ref="V43:AA43"/>
    <mergeCell ref="AF43:AL43"/>
    <mergeCell ref="AM43:AS43"/>
    <mergeCell ref="AT43:AZ43"/>
    <mergeCell ref="BA43:BF43"/>
    <mergeCell ref="BG43:BL43"/>
    <mergeCell ref="BM43:BR43"/>
    <mergeCell ref="BS43:BW43"/>
    <mergeCell ref="CB43:CG43"/>
    <mergeCell ref="CJ43:CO43"/>
    <mergeCell ref="CP43:CU43"/>
    <mergeCell ref="CV43:CZ43"/>
    <mergeCell ref="DA43:DE43"/>
    <mergeCell ref="A44:AA44"/>
    <mergeCell ref="AF44:AL44"/>
    <mergeCell ref="AM44:AS44"/>
    <mergeCell ref="AT44:AZ44"/>
    <mergeCell ref="BA44:BF44"/>
    <mergeCell ref="BG44:BL44"/>
    <mergeCell ref="BM44:BR44"/>
    <mergeCell ref="BS44:BW44"/>
    <mergeCell ref="CB44:CG44"/>
    <mergeCell ref="CJ44:CO44"/>
    <mergeCell ref="CP44:CU44"/>
    <mergeCell ref="CV44:CZ44"/>
    <mergeCell ref="DA44:DE44"/>
    <mergeCell ref="A45:AA45"/>
    <mergeCell ref="AF45:AL45"/>
    <mergeCell ref="AM45:AS45"/>
    <mergeCell ref="AT45:AZ45"/>
    <mergeCell ref="BA45:BF45"/>
    <mergeCell ref="BG45:BL45"/>
    <mergeCell ref="BM45:BR45"/>
    <mergeCell ref="BS45:BW45"/>
    <mergeCell ref="CB45:CG45"/>
    <mergeCell ref="CJ45:CO45"/>
    <mergeCell ref="CP45:CU45"/>
    <mergeCell ref="CV45:CZ45"/>
    <mergeCell ref="DA45:DE45"/>
    <mergeCell ref="A46:AA46"/>
    <mergeCell ref="AF46:AL46"/>
    <mergeCell ref="AM46:AS46"/>
    <mergeCell ref="AT46:AZ46"/>
    <mergeCell ref="BA46:BF46"/>
    <mergeCell ref="BG46:BL46"/>
    <mergeCell ref="BM46:BR46"/>
    <mergeCell ref="BS46:BW46"/>
    <mergeCell ref="CB46:CG46"/>
    <mergeCell ref="CJ46:CO46"/>
    <mergeCell ref="CP46:CU46"/>
    <mergeCell ref="CV46:CZ46"/>
    <mergeCell ref="DA46:DE46"/>
    <mergeCell ref="A47:AA48"/>
    <mergeCell ref="AF47:AL47"/>
    <mergeCell ref="AM47:AS47"/>
    <mergeCell ref="AT47:AZ47"/>
    <mergeCell ref="BA47:BF47"/>
    <mergeCell ref="BG47:BL47"/>
    <mergeCell ref="BM47:BR47"/>
    <mergeCell ref="BS47:BW47"/>
    <mergeCell ref="CB47:CG47"/>
    <mergeCell ref="CJ47:CO47"/>
    <mergeCell ref="CP47:CU47"/>
    <mergeCell ref="CV47:CZ47"/>
    <mergeCell ref="DA47:DE47"/>
    <mergeCell ref="AF48:AL48"/>
    <mergeCell ref="AM48:AS48"/>
    <mergeCell ref="AT48:AZ48"/>
    <mergeCell ref="BA48:BF48"/>
    <mergeCell ref="BG48:BL48"/>
    <mergeCell ref="BM48:BR48"/>
    <mergeCell ref="BS48:BW48"/>
    <mergeCell ref="CB48:CG48"/>
    <mergeCell ref="CJ48:CO48"/>
    <mergeCell ref="CP48:CU48"/>
    <mergeCell ref="CV48:CZ48"/>
    <mergeCell ref="DA48:DE48"/>
    <mergeCell ref="A49:AA49"/>
    <mergeCell ref="AF49:AL49"/>
    <mergeCell ref="AM49:AS49"/>
    <mergeCell ref="AT49:AZ49"/>
    <mergeCell ref="BA49:BF49"/>
    <mergeCell ref="BG49:BL49"/>
    <mergeCell ref="BM49:BR49"/>
    <mergeCell ref="BS49:BW49"/>
    <mergeCell ref="CB49:CG49"/>
    <mergeCell ref="CJ49:CO49"/>
    <mergeCell ref="CP49:CU49"/>
    <mergeCell ref="CV49:CZ49"/>
    <mergeCell ref="DA49:DE49"/>
    <mergeCell ref="E50:AA50"/>
    <mergeCell ref="BA50:BF50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3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Z54"/>
  <sheetViews>
    <sheetView zoomScalePageLayoutView="0" workbookViewId="0" topLeftCell="AX7">
      <selection activeCell="EJ13" sqref="EJ13"/>
    </sheetView>
  </sheetViews>
  <sheetFormatPr defaultColWidth="0.74609375" defaultRowHeight="14.25" outlineLevelRow="1" outlineLevelCol="1"/>
  <cols>
    <col min="1" max="11" width="0.74609375" style="14" customWidth="1"/>
    <col min="12" max="12" width="11.125" style="14" customWidth="1"/>
    <col min="13" max="13" width="5.125" style="111" customWidth="1"/>
    <col min="14" max="14" width="19.125" style="14" customWidth="1"/>
    <col min="15" max="15" width="7.25390625" style="14" customWidth="1"/>
    <col min="16" max="16" width="1.00390625" style="14" customWidth="1"/>
    <col min="17" max="19" width="0.74609375" style="14" customWidth="1"/>
    <col min="20" max="20" width="5.25390625" style="14" customWidth="1"/>
    <col min="21" max="21" width="5.625" style="14" customWidth="1"/>
    <col min="22" max="22" width="2.75390625" style="14" customWidth="1"/>
    <col min="23" max="26" width="0.74609375" style="14" customWidth="1"/>
    <col min="27" max="27" width="11.625" style="14" customWidth="1"/>
    <col min="28" max="28" width="6.25390625" style="14" customWidth="1"/>
    <col min="29" max="29" width="8.625" style="14" customWidth="1"/>
    <col min="30" max="30" width="6.50390625" style="14" hidden="1" customWidth="1" outlineLevel="1"/>
    <col min="31" max="31" width="8.375" style="14" hidden="1" customWidth="1" outlineLevel="1"/>
    <col min="32" max="32" width="3.50390625" style="111" customWidth="1" collapsed="1"/>
    <col min="33" max="37" width="0.74609375" style="111" customWidth="1"/>
    <col min="38" max="38" width="16.25390625" style="111" customWidth="1"/>
    <col min="39" max="39" width="2.25390625" style="14" customWidth="1"/>
    <col min="40" max="43" width="0.74609375" style="14" customWidth="1"/>
    <col min="44" max="44" width="0.37109375" style="14" customWidth="1"/>
    <col min="45" max="45" width="2.875" style="14" customWidth="1"/>
    <col min="46" max="46" width="0.12890625" style="14" customWidth="1"/>
    <col min="47" max="51" width="0.74609375" style="111" customWidth="1"/>
    <col min="52" max="52" width="27.875" style="111" customWidth="1"/>
    <col min="53" max="53" width="0.875" style="14" customWidth="1"/>
    <col min="54" max="55" width="0.74609375" style="14" customWidth="1"/>
    <col min="56" max="56" width="2.375" style="14" customWidth="1"/>
    <col min="57" max="61" width="0.74609375" style="14" customWidth="1"/>
    <col min="62" max="62" width="2.25390625" style="14" customWidth="1"/>
    <col min="63" max="68" width="0.74609375" style="14" customWidth="1"/>
    <col min="69" max="69" width="2.625" style="14" customWidth="1"/>
    <col min="70" max="71" width="0.74609375" style="14" customWidth="1"/>
    <col min="72" max="72" width="2.375" style="14" customWidth="1"/>
    <col min="73" max="75" width="0.74609375" style="14" customWidth="1"/>
    <col min="76" max="76" width="4.50390625" style="14" customWidth="1"/>
    <col min="77" max="77" width="4.25390625" style="14" customWidth="1"/>
    <col min="78" max="78" width="4.75390625" style="14" customWidth="1"/>
    <col min="79" max="79" width="6.00390625" style="14" customWidth="1"/>
    <col min="80" max="81" width="0.74609375" style="14" customWidth="1"/>
    <col min="82" max="82" width="0.5" style="14" customWidth="1"/>
    <col min="83" max="84" width="0.74609375" style="14" hidden="1" customWidth="1"/>
    <col min="85" max="85" width="7.125" style="14" customWidth="1"/>
    <col min="86" max="86" width="11.625" style="14" hidden="1" customWidth="1" outlineLevel="1"/>
    <col min="87" max="87" width="11.625" style="121" hidden="1" customWidth="1" outlineLevel="1"/>
    <col min="88" max="88" width="2.00390625" style="14" customWidth="1" collapsed="1"/>
    <col min="89" max="92" width="0.74609375" style="14" customWidth="1"/>
    <col min="93" max="93" width="3.125" style="14" customWidth="1"/>
    <col min="94" max="97" width="0.74609375" style="14" customWidth="1"/>
    <col min="98" max="98" width="3.75390625" style="14" customWidth="1"/>
    <col min="99" max="101" width="0.74609375" style="14" customWidth="1"/>
    <col min="102" max="102" width="4.50390625" style="14" customWidth="1"/>
    <col min="103" max="103" width="0.74609375" style="14" customWidth="1"/>
    <col min="104" max="104" width="2.875" style="14" customWidth="1"/>
    <col min="105" max="105" width="4.125" style="14" customWidth="1"/>
    <col min="106" max="106" width="5.125" style="14" customWidth="1"/>
    <col min="107" max="107" width="4.50390625" style="14" customWidth="1"/>
    <col min="108" max="108" width="9.75390625" style="137" customWidth="1" outlineLevel="1"/>
    <col min="109" max="109" width="11.75390625" style="14" customWidth="1"/>
    <col min="110" max="112" width="2.375" style="14" customWidth="1"/>
    <col min="113" max="205" width="0.74609375" style="14" customWidth="1"/>
    <col min="206" max="206" width="6.75390625" style="14" customWidth="1"/>
    <col min="207" max="208" width="0.74609375" style="14" customWidth="1"/>
    <col min="209" max="16384" width="0.74609375" style="8" customWidth="1"/>
  </cols>
  <sheetData>
    <row r="1" spans="1:208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8"/>
      <c r="AG1" s="18"/>
      <c r="AH1" s="18"/>
      <c r="AI1" s="18"/>
      <c r="AJ1" s="18"/>
      <c r="AK1" s="18"/>
      <c r="AL1" s="18"/>
      <c r="AM1" s="7"/>
      <c r="AN1" s="7"/>
      <c r="AO1" s="7"/>
      <c r="AP1" s="7"/>
      <c r="AQ1" s="7"/>
      <c r="AR1" s="7"/>
      <c r="AS1" s="7"/>
      <c r="AT1" s="7"/>
      <c r="AU1" s="18"/>
      <c r="AV1" s="18"/>
      <c r="AW1" s="18"/>
      <c r="AX1" s="18"/>
      <c r="AY1" s="18"/>
      <c r="AZ1" s="1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113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130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</row>
    <row r="2" spans="1:20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8"/>
      <c r="AG2" s="18"/>
      <c r="AH2" s="18"/>
      <c r="AI2" s="18"/>
      <c r="AJ2" s="18"/>
      <c r="AK2" s="18"/>
      <c r="AL2" s="18"/>
      <c r="AM2" s="7"/>
      <c r="AN2" s="7"/>
      <c r="AO2" s="7"/>
      <c r="AP2" s="7"/>
      <c r="AQ2" s="7"/>
      <c r="AR2" s="7"/>
      <c r="AS2" s="7"/>
      <c r="AT2" s="7"/>
      <c r="AU2" s="18"/>
      <c r="AV2" s="18"/>
      <c r="AW2" s="18"/>
      <c r="AX2" s="18"/>
      <c r="AY2" s="18"/>
      <c r="AZ2" s="18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13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130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</row>
    <row r="3" spans="1:208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9"/>
      <c r="CA3" s="9"/>
      <c r="CB3" s="9"/>
      <c r="CC3" s="9"/>
      <c r="CD3" s="9"/>
      <c r="CE3" s="9"/>
      <c r="CF3" s="9"/>
      <c r="CG3" s="9"/>
      <c r="CH3" s="9"/>
      <c r="CI3" s="114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131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</row>
    <row r="4" spans="1:208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8"/>
      <c r="AD4" s="18"/>
      <c r="AE4" s="18"/>
      <c r="AF4" s="340" t="s">
        <v>260</v>
      </c>
      <c r="AG4" s="340"/>
      <c r="AH4" s="340"/>
      <c r="AI4" s="340"/>
      <c r="AJ4" s="340"/>
      <c r="AK4" s="340"/>
      <c r="AL4" s="340"/>
      <c r="AM4" s="138" t="s">
        <v>25</v>
      </c>
      <c r="AN4" s="138"/>
      <c r="AO4" s="138"/>
      <c r="AP4" s="138"/>
      <c r="AQ4" s="138"/>
      <c r="AR4" s="138"/>
      <c r="AS4" s="138"/>
      <c r="AT4" s="138"/>
      <c r="AU4" s="19"/>
      <c r="AV4" s="19"/>
      <c r="AW4" s="19"/>
      <c r="AX4" s="19"/>
      <c r="AY4" s="19"/>
      <c r="AZ4" s="19">
        <v>2023</v>
      </c>
      <c r="BA4" s="19"/>
      <c r="BB4" s="18"/>
      <c r="BC4" s="18"/>
      <c r="BD4" s="18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40"/>
      <c r="BR4" s="140"/>
      <c r="BS4" s="140"/>
      <c r="BT4" s="140"/>
      <c r="BU4" s="140"/>
      <c r="BV4" s="140"/>
      <c r="BW4" s="140"/>
      <c r="BX4" s="139"/>
      <c r="BY4" s="139"/>
      <c r="BZ4" s="139"/>
      <c r="CA4" s="9"/>
      <c r="CB4" s="9"/>
      <c r="CC4" s="9"/>
      <c r="CD4" s="9"/>
      <c r="CE4" s="9"/>
      <c r="CF4" s="9"/>
      <c r="CG4" s="9"/>
      <c r="CH4" s="9"/>
      <c r="CI4" s="114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131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</row>
    <row r="5" spans="1:208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06"/>
      <c r="AG5" s="106"/>
      <c r="AH5" s="106"/>
      <c r="AI5" s="106"/>
      <c r="AJ5" s="106"/>
      <c r="AK5" s="106"/>
      <c r="AL5" s="106"/>
      <c r="AM5" s="6"/>
      <c r="AN5" s="6"/>
      <c r="AO5" s="6"/>
      <c r="AP5" s="6"/>
      <c r="AQ5" s="6"/>
      <c r="AR5" s="6"/>
      <c r="AS5" s="6"/>
      <c r="AT5" s="6"/>
      <c r="AU5" s="106"/>
      <c r="AV5" s="106"/>
      <c r="AW5" s="106"/>
      <c r="AX5" s="106"/>
      <c r="AY5" s="106"/>
      <c r="AZ5" s="10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113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130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</row>
    <row r="6" spans="1:208" ht="24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1" t="s">
        <v>45</v>
      </c>
      <c r="AE6" s="141" t="s">
        <v>46</v>
      </c>
      <c r="AF6" s="144" t="s">
        <v>19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15"/>
      <c r="CJ6" s="147" t="s">
        <v>20</v>
      </c>
      <c r="CK6" s="148"/>
      <c r="CL6" s="148"/>
      <c r="CM6" s="148"/>
      <c r="CN6" s="148"/>
      <c r="CO6" s="149"/>
      <c r="CP6" s="165" t="s">
        <v>24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377" t="s">
        <v>47</v>
      </c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</row>
    <row r="7" spans="1:208" ht="85.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350" t="s">
        <v>27</v>
      </c>
      <c r="N7" s="141" t="s">
        <v>170</v>
      </c>
      <c r="O7" s="141" t="s">
        <v>3</v>
      </c>
      <c r="P7" s="147" t="s">
        <v>28</v>
      </c>
      <c r="Q7" s="148"/>
      <c r="R7" s="148"/>
      <c r="S7" s="148"/>
      <c r="T7" s="148"/>
      <c r="U7" s="149"/>
      <c r="V7" s="147" t="s">
        <v>4</v>
      </c>
      <c r="W7" s="148"/>
      <c r="X7" s="148"/>
      <c r="Y7" s="148"/>
      <c r="Z7" s="148"/>
      <c r="AA7" s="149"/>
      <c r="AB7" s="141" t="s">
        <v>5</v>
      </c>
      <c r="AC7" s="141" t="s">
        <v>29</v>
      </c>
      <c r="AD7" s="142"/>
      <c r="AE7" s="142"/>
      <c r="AF7" s="147" t="s">
        <v>171</v>
      </c>
      <c r="AG7" s="148"/>
      <c r="AH7" s="148"/>
      <c r="AI7" s="148"/>
      <c r="AJ7" s="148"/>
      <c r="AK7" s="148"/>
      <c r="AL7" s="149"/>
      <c r="AM7" s="147" t="s">
        <v>7</v>
      </c>
      <c r="AN7" s="148"/>
      <c r="AO7" s="148"/>
      <c r="AP7" s="148"/>
      <c r="AQ7" s="148"/>
      <c r="AR7" s="148"/>
      <c r="AS7" s="149"/>
      <c r="AT7" s="147" t="s">
        <v>8</v>
      </c>
      <c r="AU7" s="148"/>
      <c r="AV7" s="148"/>
      <c r="AW7" s="148"/>
      <c r="AX7" s="148"/>
      <c r="AY7" s="148"/>
      <c r="AZ7" s="149"/>
      <c r="BA7" s="159" t="s">
        <v>9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299" t="s">
        <v>169</v>
      </c>
      <c r="CI7" s="300"/>
      <c r="CJ7" s="150"/>
      <c r="CK7" s="151"/>
      <c r="CL7" s="151"/>
      <c r="CM7" s="151"/>
      <c r="CN7" s="151"/>
      <c r="CO7" s="152"/>
      <c r="CP7" s="168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378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</row>
    <row r="8" spans="1:208" ht="42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351"/>
      <c r="N8" s="142"/>
      <c r="O8" s="142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42"/>
      <c r="AC8" s="142"/>
      <c r="AD8" s="142"/>
      <c r="AE8" s="142"/>
      <c r="AF8" s="150"/>
      <c r="AG8" s="151"/>
      <c r="AH8" s="151"/>
      <c r="AI8" s="151"/>
      <c r="AJ8" s="151"/>
      <c r="AK8" s="151"/>
      <c r="AL8" s="152"/>
      <c r="AM8" s="150"/>
      <c r="AN8" s="151"/>
      <c r="AO8" s="151"/>
      <c r="AP8" s="151"/>
      <c r="AQ8" s="151"/>
      <c r="AR8" s="151"/>
      <c r="AS8" s="152"/>
      <c r="AT8" s="150"/>
      <c r="AU8" s="151"/>
      <c r="AV8" s="151"/>
      <c r="AW8" s="151"/>
      <c r="AX8" s="151"/>
      <c r="AY8" s="151"/>
      <c r="AZ8" s="152"/>
      <c r="BA8" s="147" t="s">
        <v>10</v>
      </c>
      <c r="BB8" s="148"/>
      <c r="BC8" s="148"/>
      <c r="BD8" s="148"/>
      <c r="BE8" s="148"/>
      <c r="BF8" s="149"/>
      <c r="BG8" s="159" t="s">
        <v>11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 t="s">
        <v>30</v>
      </c>
      <c r="BY8" s="160"/>
      <c r="BZ8" s="160"/>
      <c r="CA8" s="161"/>
      <c r="CB8" s="147" t="s">
        <v>17</v>
      </c>
      <c r="CC8" s="148"/>
      <c r="CD8" s="148"/>
      <c r="CE8" s="148"/>
      <c r="CF8" s="148"/>
      <c r="CG8" s="149"/>
      <c r="CH8" s="299"/>
      <c r="CI8" s="300"/>
      <c r="CJ8" s="150"/>
      <c r="CK8" s="151"/>
      <c r="CL8" s="151"/>
      <c r="CM8" s="151"/>
      <c r="CN8" s="151"/>
      <c r="CO8" s="152"/>
      <c r="CP8" s="147" t="s">
        <v>21</v>
      </c>
      <c r="CQ8" s="148"/>
      <c r="CR8" s="148"/>
      <c r="CS8" s="148"/>
      <c r="CT8" s="148"/>
      <c r="CU8" s="149"/>
      <c r="CV8" s="147" t="s">
        <v>22</v>
      </c>
      <c r="CW8" s="148"/>
      <c r="CX8" s="148"/>
      <c r="CY8" s="148"/>
      <c r="CZ8" s="149"/>
      <c r="DA8" s="147" t="s">
        <v>23</v>
      </c>
      <c r="DB8" s="148"/>
      <c r="DC8" s="148"/>
      <c r="DD8" s="378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</row>
    <row r="9" spans="1:208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352"/>
      <c r="N9" s="143"/>
      <c r="O9" s="143"/>
      <c r="P9" s="153"/>
      <c r="Q9" s="154"/>
      <c r="R9" s="154"/>
      <c r="S9" s="154"/>
      <c r="T9" s="154"/>
      <c r="U9" s="155"/>
      <c r="V9" s="153"/>
      <c r="W9" s="154"/>
      <c r="X9" s="154"/>
      <c r="Y9" s="154"/>
      <c r="Z9" s="154"/>
      <c r="AA9" s="155"/>
      <c r="AB9" s="143"/>
      <c r="AC9" s="143"/>
      <c r="AD9" s="143"/>
      <c r="AE9" s="143"/>
      <c r="AF9" s="153"/>
      <c r="AG9" s="154"/>
      <c r="AH9" s="154"/>
      <c r="AI9" s="154"/>
      <c r="AJ9" s="154"/>
      <c r="AK9" s="154"/>
      <c r="AL9" s="155"/>
      <c r="AM9" s="153"/>
      <c r="AN9" s="154"/>
      <c r="AO9" s="154"/>
      <c r="AP9" s="154"/>
      <c r="AQ9" s="154"/>
      <c r="AR9" s="154"/>
      <c r="AS9" s="155"/>
      <c r="AT9" s="153"/>
      <c r="AU9" s="154"/>
      <c r="AV9" s="154"/>
      <c r="AW9" s="154"/>
      <c r="AX9" s="154"/>
      <c r="AY9" s="154"/>
      <c r="AZ9" s="155"/>
      <c r="BA9" s="153"/>
      <c r="BB9" s="154"/>
      <c r="BC9" s="154"/>
      <c r="BD9" s="154"/>
      <c r="BE9" s="154"/>
      <c r="BF9" s="155"/>
      <c r="BG9" s="162" t="s">
        <v>12</v>
      </c>
      <c r="BH9" s="163"/>
      <c r="BI9" s="163"/>
      <c r="BJ9" s="163"/>
      <c r="BK9" s="163"/>
      <c r="BL9" s="164"/>
      <c r="BM9" s="162" t="s">
        <v>13</v>
      </c>
      <c r="BN9" s="163"/>
      <c r="BO9" s="163"/>
      <c r="BP9" s="163"/>
      <c r="BQ9" s="163"/>
      <c r="BR9" s="164"/>
      <c r="BS9" s="162" t="s">
        <v>14</v>
      </c>
      <c r="BT9" s="163"/>
      <c r="BU9" s="163"/>
      <c r="BV9" s="163"/>
      <c r="BW9" s="164"/>
      <c r="BX9" s="11" t="s">
        <v>15</v>
      </c>
      <c r="BY9" s="11" t="s">
        <v>16</v>
      </c>
      <c r="BZ9" s="11" t="s">
        <v>31</v>
      </c>
      <c r="CA9" s="11" t="s">
        <v>32</v>
      </c>
      <c r="CB9" s="153"/>
      <c r="CC9" s="154"/>
      <c r="CD9" s="154"/>
      <c r="CE9" s="154"/>
      <c r="CF9" s="154"/>
      <c r="CG9" s="155"/>
      <c r="CH9" s="112" t="s">
        <v>168</v>
      </c>
      <c r="CI9" s="116" t="s">
        <v>167</v>
      </c>
      <c r="CJ9" s="153"/>
      <c r="CK9" s="154"/>
      <c r="CL9" s="154"/>
      <c r="CM9" s="154"/>
      <c r="CN9" s="154"/>
      <c r="CO9" s="155"/>
      <c r="CP9" s="153"/>
      <c r="CQ9" s="154"/>
      <c r="CR9" s="154"/>
      <c r="CS9" s="154"/>
      <c r="CT9" s="154"/>
      <c r="CU9" s="155"/>
      <c r="CV9" s="153"/>
      <c r="CW9" s="154"/>
      <c r="CX9" s="154"/>
      <c r="CY9" s="154"/>
      <c r="CZ9" s="155"/>
      <c r="DA9" s="153"/>
      <c r="DB9" s="154"/>
      <c r="DC9" s="154"/>
      <c r="DD9" s="379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</row>
    <row r="10" spans="1:208" ht="14.25" hidden="1" outlineLevel="1">
      <c r="A10" s="144">
        <v>1</v>
      </c>
      <c r="B10" s="145"/>
      <c r="C10" s="145"/>
      <c r="D10" s="145"/>
      <c r="E10" s="145"/>
      <c r="F10" s="146"/>
      <c r="G10" s="144">
        <v>2</v>
      </c>
      <c r="H10" s="145"/>
      <c r="I10" s="145"/>
      <c r="J10" s="145"/>
      <c r="K10" s="145"/>
      <c r="L10" s="146"/>
      <c r="M10" s="108">
        <v>3</v>
      </c>
      <c r="N10" s="5">
        <v>4</v>
      </c>
      <c r="O10" s="5">
        <v>5</v>
      </c>
      <c r="P10" s="144">
        <v>6</v>
      </c>
      <c r="Q10" s="145"/>
      <c r="R10" s="145"/>
      <c r="S10" s="145"/>
      <c r="T10" s="145"/>
      <c r="U10" s="146"/>
      <c r="V10" s="144">
        <v>7</v>
      </c>
      <c r="W10" s="145"/>
      <c r="X10" s="145"/>
      <c r="Y10" s="145"/>
      <c r="Z10" s="145"/>
      <c r="AA10" s="146"/>
      <c r="AB10" s="4">
        <v>8</v>
      </c>
      <c r="AC10" s="5">
        <v>9</v>
      </c>
      <c r="AD10" s="4">
        <v>10</v>
      </c>
      <c r="AE10" s="4">
        <v>11</v>
      </c>
      <c r="AF10" s="353">
        <v>10</v>
      </c>
      <c r="AG10" s="354"/>
      <c r="AH10" s="354"/>
      <c r="AI10" s="354"/>
      <c r="AJ10" s="354"/>
      <c r="AK10" s="354"/>
      <c r="AL10" s="355"/>
      <c r="AM10" s="144">
        <v>11</v>
      </c>
      <c r="AN10" s="145"/>
      <c r="AO10" s="145"/>
      <c r="AP10" s="145"/>
      <c r="AQ10" s="145"/>
      <c r="AR10" s="145"/>
      <c r="AS10" s="146"/>
      <c r="AT10" s="144">
        <v>12</v>
      </c>
      <c r="AU10" s="145"/>
      <c r="AV10" s="145"/>
      <c r="AW10" s="145"/>
      <c r="AX10" s="145"/>
      <c r="AY10" s="145"/>
      <c r="AZ10" s="146"/>
      <c r="BA10" s="144">
        <v>13</v>
      </c>
      <c r="BB10" s="145"/>
      <c r="BC10" s="145"/>
      <c r="BD10" s="145"/>
      <c r="BE10" s="145"/>
      <c r="BF10" s="146"/>
      <c r="BG10" s="144">
        <v>14</v>
      </c>
      <c r="BH10" s="145"/>
      <c r="BI10" s="145"/>
      <c r="BJ10" s="145"/>
      <c r="BK10" s="145"/>
      <c r="BL10" s="146"/>
      <c r="BM10" s="144">
        <v>15</v>
      </c>
      <c r="BN10" s="145"/>
      <c r="BO10" s="145"/>
      <c r="BP10" s="145"/>
      <c r="BQ10" s="145"/>
      <c r="BR10" s="146"/>
      <c r="BS10" s="144">
        <v>16</v>
      </c>
      <c r="BT10" s="145"/>
      <c r="BU10" s="145"/>
      <c r="BV10" s="145"/>
      <c r="BW10" s="146"/>
      <c r="BX10" s="4">
        <v>17</v>
      </c>
      <c r="BY10" s="4">
        <v>18</v>
      </c>
      <c r="BZ10" s="4">
        <v>19</v>
      </c>
      <c r="CA10" s="4">
        <v>20</v>
      </c>
      <c r="CB10" s="144">
        <v>21</v>
      </c>
      <c r="CC10" s="145"/>
      <c r="CD10" s="145"/>
      <c r="CE10" s="145"/>
      <c r="CF10" s="145"/>
      <c r="CG10" s="146"/>
      <c r="CH10" s="5">
        <v>24</v>
      </c>
      <c r="CI10" s="117"/>
      <c r="CJ10" s="144">
        <v>22</v>
      </c>
      <c r="CK10" s="145"/>
      <c r="CL10" s="145"/>
      <c r="CM10" s="145"/>
      <c r="CN10" s="145"/>
      <c r="CO10" s="146"/>
      <c r="CP10" s="144">
        <v>23</v>
      </c>
      <c r="CQ10" s="145"/>
      <c r="CR10" s="145"/>
      <c r="CS10" s="145"/>
      <c r="CT10" s="145"/>
      <c r="CU10" s="146"/>
      <c r="CV10" s="144">
        <v>24</v>
      </c>
      <c r="CW10" s="145"/>
      <c r="CX10" s="145"/>
      <c r="CY10" s="145"/>
      <c r="CZ10" s="146"/>
      <c r="DA10" s="144">
        <v>25</v>
      </c>
      <c r="DB10" s="145"/>
      <c r="DC10" s="145"/>
      <c r="DD10" s="132">
        <v>29</v>
      </c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</row>
    <row r="11" spans="1:208" ht="14.25" customHeight="1" collapsed="1">
      <c r="A11" s="144">
        <v>1</v>
      </c>
      <c r="B11" s="145"/>
      <c r="C11" s="145"/>
      <c r="D11" s="145"/>
      <c r="E11" s="145"/>
      <c r="F11" s="146"/>
      <c r="G11" s="144">
        <v>2</v>
      </c>
      <c r="H11" s="145"/>
      <c r="I11" s="145"/>
      <c r="J11" s="145"/>
      <c r="K11" s="145"/>
      <c r="L11" s="146"/>
      <c r="M11" s="108">
        <v>3</v>
      </c>
      <c r="N11" s="5">
        <v>4</v>
      </c>
      <c r="O11" s="5">
        <v>5</v>
      </c>
      <c r="P11" s="144">
        <v>6</v>
      </c>
      <c r="Q11" s="145"/>
      <c r="R11" s="145"/>
      <c r="S11" s="145"/>
      <c r="T11" s="145"/>
      <c r="U11" s="146"/>
      <c r="V11" s="144">
        <v>7</v>
      </c>
      <c r="W11" s="145"/>
      <c r="X11" s="145"/>
      <c r="Y11" s="145"/>
      <c r="Z11" s="145"/>
      <c r="AA11" s="146"/>
      <c r="AB11" s="4"/>
      <c r="AC11" s="5">
        <v>9</v>
      </c>
      <c r="AD11" s="4"/>
      <c r="AE11" s="4"/>
      <c r="AF11" s="353">
        <v>10</v>
      </c>
      <c r="AG11" s="354"/>
      <c r="AH11" s="354"/>
      <c r="AI11" s="354"/>
      <c r="AJ11" s="354"/>
      <c r="AK11" s="354"/>
      <c r="AL11" s="355"/>
      <c r="AM11" s="144">
        <v>11</v>
      </c>
      <c r="AN11" s="145"/>
      <c r="AO11" s="145"/>
      <c r="AP11" s="145"/>
      <c r="AQ11" s="145"/>
      <c r="AR11" s="145"/>
      <c r="AS11" s="146"/>
      <c r="AT11" s="144">
        <v>12</v>
      </c>
      <c r="AU11" s="145"/>
      <c r="AV11" s="145"/>
      <c r="AW11" s="145"/>
      <c r="AX11" s="145"/>
      <c r="AY11" s="145"/>
      <c r="AZ11" s="146"/>
      <c r="BA11" s="144">
        <v>13</v>
      </c>
      <c r="BB11" s="145"/>
      <c r="BC11" s="145"/>
      <c r="BD11" s="145"/>
      <c r="BE11" s="145"/>
      <c r="BF11" s="146"/>
      <c r="BG11" s="144">
        <v>14</v>
      </c>
      <c r="BH11" s="145"/>
      <c r="BI11" s="145"/>
      <c r="BJ11" s="145"/>
      <c r="BK11" s="145"/>
      <c r="BL11" s="146"/>
      <c r="BM11" s="144">
        <v>15</v>
      </c>
      <c r="BN11" s="145"/>
      <c r="BO11" s="145"/>
      <c r="BP11" s="145"/>
      <c r="BQ11" s="145"/>
      <c r="BR11" s="146"/>
      <c r="BS11" s="144">
        <v>16</v>
      </c>
      <c r="BT11" s="145"/>
      <c r="BU11" s="145"/>
      <c r="BV11" s="145"/>
      <c r="BW11" s="146"/>
      <c r="BX11" s="5">
        <v>17</v>
      </c>
      <c r="BY11" s="5">
        <v>18</v>
      </c>
      <c r="BZ11" s="5">
        <v>19</v>
      </c>
      <c r="CA11" s="5">
        <v>20</v>
      </c>
      <c r="CB11" s="144">
        <v>21</v>
      </c>
      <c r="CC11" s="145"/>
      <c r="CD11" s="145"/>
      <c r="CE11" s="145"/>
      <c r="CF11" s="145"/>
      <c r="CG11" s="146"/>
      <c r="CH11" s="5">
        <v>22</v>
      </c>
      <c r="CI11" s="117"/>
      <c r="CJ11" s="144">
        <v>22</v>
      </c>
      <c r="CK11" s="145"/>
      <c r="CL11" s="145"/>
      <c r="CM11" s="145"/>
      <c r="CN11" s="145"/>
      <c r="CO11" s="146"/>
      <c r="CP11" s="144">
        <v>23</v>
      </c>
      <c r="CQ11" s="145"/>
      <c r="CR11" s="145"/>
      <c r="CS11" s="145"/>
      <c r="CT11" s="145"/>
      <c r="CU11" s="146"/>
      <c r="CV11" s="144">
        <v>24</v>
      </c>
      <c r="CW11" s="145"/>
      <c r="CX11" s="145"/>
      <c r="CY11" s="145"/>
      <c r="CZ11" s="146"/>
      <c r="DA11" s="144">
        <v>25</v>
      </c>
      <c r="DB11" s="145"/>
      <c r="DC11" s="145"/>
      <c r="DD11" s="132">
        <v>27</v>
      </c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</row>
    <row r="12" spans="1:208" s="93" customFormat="1" ht="33" customHeight="1">
      <c r="A12" s="301" t="s">
        <v>255</v>
      </c>
      <c r="B12" s="302"/>
      <c r="C12" s="302"/>
      <c r="D12" s="302"/>
      <c r="E12" s="302"/>
      <c r="F12" s="303"/>
      <c r="G12" s="304" t="s">
        <v>103</v>
      </c>
      <c r="H12" s="305"/>
      <c r="I12" s="305"/>
      <c r="J12" s="305"/>
      <c r="K12" s="305"/>
      <c r="L12" s="306"/>
      <c r="M12" s="87" t="s">
        <v>54</v>
      </c>
      <c r="N12" s="122" t="str">
        <f>'[11]Отчет'!$D$11</f>
        <v>КЛ, Л-4, РП-220 яч.2 - ТП-2965 яч.4</v>
      </c>
      <c r="O12" s="87" t="str">
        <f>'[11]Отчет'!$E$11</f>
        <v>6 (6.3)</v>
      </c>
      <c r="P12" s="356" t="str">
        <f>'[11]Отчет'!$F$11</f>
        <v>13,33 2023.12.08</v>
      </c>
      <c r="Q12" s="357"/>
      <c r="R12" s="357"/>
      <c r="S12" s="357"/>
      <c r="T12" s="357"/>
      <c r="U12" s="358"/>
      <c r="V12" s="356" t="str">
        <f>'[11]Отчет'!$G$11</f>
        <v>14,27 2023.12.08</v>
      </c>
      <c r="W12" s="357"/>
      <c r="X12" s="357"/>
      <c r="Y12" s="357"/>
      <c r="Z12" s="357"/>
      <c r="AA12" s="358"/>
      <c r="AB12" s="83" t="str">
        <f>AB13</f>
        <v>В</v>
      </c>
      <c r="AC12" s="86">
        <f>'[11]Отчет'!$I$11</f>
        <v>0.9</v>
      </c>
      <c r="AD12" s="81"/>
      <c r="AE12" s="81"/>
      <c r="AF12" s="310" t="str">
        <f>'[11]Отчет'!$J$11</f>
        <v>ТП 6 (6.3) кВ 2965 2СШ(Все ЛЭП ТП)</v>
      </c>
      <c r="AG12" s="311"/>
      <c r="AH12" s="311"/>
      <c r="AI12" s="311"/>
      <c r="AJ12" s="311"/>
      <c r="AK12" s="311"/>
      <c r="AL12" s="312"/>
      <c r="AM12" s="313" t="s">
        <v>122</v>
      </c>
      <c r="AN12" s="314"/>
      <c r="AO12" s="314"/>
      <c r="AP12" s="314"/>
      <c r="AQ12" s="314"/>
      <c r="AR12" s="314"/>
      <c r="AS12" s="315"/>
      <c r="AT12" s="126" t="s">
        <v>236</v>
      </c>
      <c r="AU12" s="317" t="s">
        <v>258</v>
      </c>
      <c r="AV12" s="317"/>
      <c r="AW12" s="317"/>
      <c r="AX12" s="317"/>
      <c r="AY12" s="317"/>
      <c r="AZ12" s="318"/>
      <c r="BA12" s="319">
        <f aca="true" t="shared" si="0" ref="BA12:BA17">BM12+BS12</f>
        <v>5</v>
      </c>
      <c r="BB12" s="320"/>
      <c r="BC12" s="320"/>
      <c r="BD12" s="320"/>
      <c r="BE12" s="320"/>
      <c r="BF12" s="321"/>
      <c r="BG12" s="319">
        <v>0</v>
      </c>
      <c r="BH12" s="320"/>
      <c r="BI12" s="320"/>
      <c r="BJ12" s="320"/>
      <c r="BK12" s="320"/>
      <c r="BL12" s="321"/>
      <c r="BM12" s="319">
        <f>'[11]Отчет'!$O$11</f>
        <v>5</v>
      </c>
      <c r="BN12" s="320"/>
      <c r="BO12" s="320"/>
      <c r="BP12" s="320"/>
      <c r="BQ12" s="320"/>
      <c r="BR12" s="321"/>
      <c r="BS12" s="319"/>
      <c r="BT12" s="320"/>
      <c r="BU12" s="320"/>
      <c r="BV12" s="320"/>
      <c r="BW12" s="321"/>
      <c r="BX12" s="83">
        <v>0</v>
      </c>
      <c r="BY12" s="83"/>
      <c r="BZ12" s="82">
        <v>0</v>
      </c>
      <c r="CA12" s="83">
        <f>'[11]Отчет'!$T$11</f>
        <v>5</v>
      </c>
      <c r="CB12" s="313"/>
      <c r="CC12" s="314"/>
      <c r="CD12" s="314"/>
      <c r="CE12" s="314"/>
      <c r="CF12" s="314"/>
      <c r="CG12" s="315"/>
      <c r="CH12" s="82"/>
      <c r="CI12" s="118">
        <v>102</v>
      </c>
      <c r="CJ12" s="313"/>
      <c r="CK12" s="314"/>
      <c r="CL12" s="314"/>
      <c r="CM12" s="314"/>
      <c r="CN12" s="314"/>
      <c r="CO12" s="315"/>
      <c r="CP12" s="313"/>
      <c r="CQ12" s="314"/>
      <c r="CR12" s="314"/>
      <c r="CS12" s="314"/>
      <c r="CT12" s="314"/>
      <c r="CU12" s="315"/>
      <c r="CV12" s="319" t="str">
        <f>'[11]Отчет'!$Y$11</f>
        <v>3.4.8.5</v>
      </c>
      <c r="CW12" s="320"/>
      <c r="CX12" s="320"/>
      <c r="CY12" s="320"/>
      <c r="CZ12" s="321"/>
      <c r="DA12" s="319" t="str">
        <f>'[11]Отчет'!$Z$11</f>
        <v>4.12</v>
      </c>
      <c r="DB12" s="320"/>
      <c r="DC12" s="320"/>
      <c r="DD12" s="133"/>
      <c r="DE12" s="103" t="s">
        <v>155</v>
      </c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</row>
    <row r="13" spans="1:208" s="93" customFormat="1" ht="39.75" customHeight="1">
      <c r="A13" s="301" t="s">
        <v>256</v>
      </c>
      <c r="B13" s="302"/>
      <c r="C13" s="302"/>
      <c r="D13" s="302"/>
      <c r="E13" s="302"/>
      <c r="F13" s="303"/>
      <c r="G13" s="304" t="s">
        <v>103</v>
      </c>
      <c r="H13" s="305"/>
      <c r="I13" s="305"/>
      <c r="J13" s="305"/>
      <c r="K13" s="305"/>
      <c r="L13" s="306"/>
      <c r="M13" s="87" t="s">
        <v>54</v>
      </c>
      <c r="N13" s="123" t="str">
        <f>'[11]Отчет'!$D$12</f>
        <v>КЛ-10 кВ ,ТП-1902 яч.4 2СШ на ТП-1647 яч.8</v>
      </c>
      <c r="O13" s="87" t="str">
        <f>'[11]Отчет'!$E$12</f>
        <v>10 (10.5)</v>
      </c>
      <c r="P13" s="356" t="str">
        <f>'[11]Отчет'!$F$12</f>
        <v>08,36 2023.12.20</v>
      </c>
      <c r="Q13" s="357"/>
      <c r="R13" s="357"/>
      <c r="S13" s="357"/>
      <c r="T13" s="357"/>
      <c r="U13" s="358"/>
      <c r="V13" s="356" t="str">
        <f>'[11]Отчет'!$G$12</f>
        <v>09,32 2023.12.20</v>
      </c>
      <c r="W13" s="357"/>
      <c r="X13" s="357"/>
      <c r="Y13" s="357"/>
      <c r="Z13" s="357"/>
      <c r="AA13" s="358"/>
      <c r="AB13" s="83" t="str">
        <f>AB47</f>
        <v>В</v>
      </c>
      <c r="AC13" s="86">
        <f>'[11]Отчет'!$I$12</f>
        <v>0.93</v>
      </c>
      <c r="AD13" s="81"/>
      <c r="AE13" s="81"/>
      <c r="AF13" s="310" t="str">
        <f>'[11]Отчет'!$J$12</f>
        <v>ТП 10 (10.5) кВ ТП-1902 2СШ(Все ЛЭП ТП)</v>
      </c>
      <c r="AG13" s="311"/>
      <c r="AH13" s="311"/>
      <c r="AI13" s="311"/>
      <c r="AJ13" s="311"/>
      <c r="AK13" s="311"/>
      <c r="AL13" s="312"/>
      <c r="AM13" s="313" t="s">
        <v>122</v>
      </c>
      <c r="AN13" s="314"/>
      <c r="AO13" s="314"/>
      <c r="AP13" s="314"/>
      <c r="AQ13" s="314"/>
      <c r="AR13" s="314"/>
      <c r="AS13" s="315"/>
      <c r="AT13" s="126" t="s">
        <v>234</v>
      </c>
      <c r="AU13" s="317" t="s">
        <v>259</v>
      </c>
      <c r="AV13" s="317"/>
      <c r="AW13" s="317"/>
      <c r="AX13" s="317"/>
      <c r="AY13" s="317"/>
      <c r="AZ13" s="318"/>
      <c r="BA13" s="319">
        <f>BM13+BS13</f>
        <v>36</v>
      </c>
      <c r="BB13" s="320"/>
      <c r="BC13" s="320"/>
      <c r="BD13" s="320"/>
      <c r="BE13" s="320"/>
      <c r="BF13" s="321"/>
      <c r="BG13" s="319">
        <v>0</v>
      </c>
      <c r="BH13" s="320"/>
      <c r="BI13" s="320"/>
      <c r="BJ13" s="320"/>
      <c r="BK13" s="320"/>
      <c r="BL13" s="321"/>
      <c r="BM13" s="319">
        <v>14</v>
      </c>
      <c r="BN13" s="320"/>
      <c r="BO13" s="320"/>
      <c r="BP13" s="320"/>
      <c r="BQ13" s="320"/>
      <c r="BR13" s="321"/>
      <c r="BS13" s="319">
        <f>'[11]Отчет'!$P$12</f>
        <v>22</v>
      </c>
      <c r="BT13" s="320"/>
      <c r="BU13" s="320"/>
      <c r="BV13" s="320"/>
      <c r="BW13" s="321"/>
      <c r="BX13" s="83">
        <v>0</v>
      </c>
      <c r="BY13" s="83">
        <v>0</v>
      </c>
      <c r="BZ13" s="82">
        <v>3</v>
      </c>
      <c r="CA13" s="83">
        <v>33</v>
      </c>
      <c r="CB13" s="313"/>
      <c r="CC13" s="314"/>
      <c r="CD13" s="314"/>
      <c r="CE13" s="314"/>
      <c r="CF13" s="314"/>
      <c r="CG13" s="315"/>
      <c r="CH13" s="82"/>
      <c r="CI13" s="118">
        <v>116</v>
      </c>
      <c r="CJ13" s="319"/>
      <c r="CK13" s="320"/>
      <c r="CL13" s="320"/>
      <c r="CM13" s="320"/>
      <c r="CN13" s="320"/>
      <c r="CO13" s="321"/>
      <c r="CP13" s="313"/>
      <c r="CQ13" s="314"/>
      <c r="CR13" s="314"/>
      <c r="CS13" s="314"/>
      <c r="CT13" s="314"/>
      <c r="CU13" s="315"/>
      <c r="CV13" s="319" t="str">
        <f>CV12</f>
        <v>3.4.8.5</v>
      </c>
      <c r="CW13" s="320"/>
      <c r="CX13" s="320"/>
      <c r="CY13" s="320"/>
      <c r="CZ13" s="321"/>
      <c r="DA13" s="319" t="str">
        <f>DA12</f>
        <v>4.12</v>
      </c>
      <c r="DB13" s="320"/>
      <c r="DC13" s="320"/>
      <c r="DD13" s="133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</row>
    <row r="14" spans="1:208" s="94" customFormat="1" ht="26.25" customHeight="1">
      <c r="A14" s="301" t="s">
        <v>257</v>
      </c>
      <c r="B14" s="302"/>
      <c r="C14" s="302"/>
      <c r="D14" s="302"/>
      <c r="E14" s="302"/>
      <c r="F14" s="303"/>
      <c r="G14" s="304" t="str">
        <f>G13</f>
        <v>ООО "Энергосеть" </v>
      </c>
      <c r="H14" s="305"/>
      <c r="I14" s="305"/>
      <c r="J14" s="305"/>
      <c r="K14" s="305"/>
      <c r="L14" s="306"/>
      <c r="M14" s="87" t="s">
        <v>60</v>
      </c>
      <c r="N14" s="123" t="str">
        <f>'[11]Отчет'!$D$13</f>
        <v>6339п</v>
      </c>
      <c r="O14" s="87" t="str">
        <f>O13</f>
        <v>10 (10.5)</v>
      </c>
      <c r="P14" s="356" t="str">
        <f>'[11]Отчет'!$F$13</f>
        <v>09,27 2023.12.25</v>
      </c>
      <c r="Q14" s="357"/>
      <c r="R14" s="357"/>
      <c r="S14" s="357"/>
      <c r="T14" s="357"/>
      <c r="U14" s="358"/>
      <c r="V14" s="356" t="str">
        <f>'[11]Отчет'!$G$13</f>
        <v>15,02 2023.12.25</v>
      </c>
      <c r="W14" s="357"/>
      <c r="X14" s="357"/>
      <c r="Y14" s="357"/>
      <c r="Z14" s="357"/>
      <c r="AA14" s="358"/>
      <c r="AB14" s="83" t="str">
        <f>AB48</f>
        <v>В</v>
      </c>
      <c r="AC14" s="86">
        <f>'[11]Отчет'!$I$13</f>
        <v>5.58</v>
      </c>
      <c r="AD14" s="81"/>
      <c r="AE14" s="81"/>
      <c r="AF14" s="310" t="str">
        <f>'[11]Отчет'!$J$13</f>
        <v>ТП 10 (10.5) кВ(Все ЛЭП ТП)</v>
      </c>
      <c r="AG14" s="311"/>
      <c r="AH14" s="311"/>
      <c r="AI14" s="311"/>
      <c r="AJ14" s="311"/>
      <c r="AK14" s="311"/>
      <c r="AL14" s="312"/>
      <c r="AM14" s="313" t="s">
        <v>122</v>
      </c>
      <c r="AN14" s="314"/>
      <c r="AO14" s="314"/>
      <c r="AP14" s="314"/>
      <c r="AQ14" s="314"/>
      <c r="AR14" s="314"/>
      <c r="AS14" s="315"/>
      <c r="AT14" s="126" t="s">
        <v>233</v>
      </c>
      <c r="AU14" s="317" t="s">
        <v>122</v>
      </c>
      <c r="AV14" s="317"/>
      <c r="AW14" s="317"/>
      <c r="AX14" s="317"/>
      <c r="AY14" s="317"/>
      <c r="AZ14" s="318"/>
      <c r="BA14" s="319">
        <f t="shared" si="0"/>
        <v>1</v>
      </c>
      <c r="BB14" s="320"/>
      <c r="BC14" s="320"/>
      <c r="BD14" s="320"/>
      <c r="BE14" s="320"/>
      <c r="BF14" s="321"/>
      <c r="BG14" s="319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1"/>
      <c r="BS14" s="319">
        <v>1</v>
      </c>
      <c r="BT14" s="320"/>
      <c r="BU14" s="320"/>
      <c r="BV14" s="320"/>
      <c r="BW14" s="321"/>
      <c r="BX14" s="83"/>
      <c r="BY14" s="83"/>
      <c r="BZ14" s="82">
        <v>1</v>
      </c>
      <c r="CA14" s="83"/>
      <c r="CB14" s="313"/>
      <c r="CC14" s="314"/>
      <c r="CD14" s="314"/>
      <c r="CE14" s="314"/>
      <c r="CF14" s="314"/>
      <c r="CG14" s="315"/>
      <c r="CH14" s="82"/>
      <c r="CI14" s="118">
        <v>9.5</v>
      </c>
      <c r="CJ14" s="319"/>
      <c r="CK14" s="320"/>
      <c r="CL14" s="320"/>
      <c r="CM14" s="320"/>
      <c r="CN14" s="320"/>
      <c r="CO14" s="321"/>
      <c r="CP14" s="319"/>
      <c r="CQ14" s="320"/>
      <c r="CR14" s="320"/>
      <c r="CS14" s="320"/>
      <c r="CT14" s="320"/>
      <c r="CU14" s="321"/>
      <c r="CV14" s="319" t="str">
        <f>'[11]Отчет'!$Y$13</f>
        <v>3.4.12.5</v>
      </c>
      <c r="CW14" s="320"/>
      <c r="CX14" s="320"/>
      <c r="CY14" s="320"/>
      <c r="CZ14" s="321"/>
      <c r="DA14" s="319" t="str">
        <f>'[11]Отчет'!$Z$13</f>
        <v>4.11</v>
      </c>
      <c r="DB14" s="320"/>
      <c r="DC14" s="320"/>
      <c r="DD14" s="133"/>
      <c r="DE14" s="85"/>
      <c r="DF14" s="92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1:208" s="94" customFormat="1" ht="36" customHeight="1" hidden="1" outlineLevel="1">
      <c r="A15" s="301"/>
      <c r="B15" s="302"/>
      <c r="C15" s="302"/>
      <c r="D15" s="302"/>
      <c r="E15" s="302"/>
      <c r="F15" s="303"/>
      <c r="G15" s="304"/>
      <c r="H15" s="305"/>
      <c r="I15" s="305"/>
      <c r="J15" s="305"/>
      <c r="K15" s="305"/>
      <c r="L15" s="306"/>
      <c r="M15" s="87"/>
      <c r="N15" s="122"/>
      <c r="O15" s="87"/>
      <c r="P15" s="356"/>
      <c r="Q15" s="357"/>
      <c r="R15" s="357"/>
      <c r="S15" s="357"/>
      <c r="T15" s="357"/>
      <c r="U15" s="358"/>
      <c r="V15" s="356"/>
      <c r="W15" s="357"/>
      <c r="X15" s="357"/>
      <c r="Y15" s="357"/>
      <c r="Z15" s="357"/>
      <c r="AA15" s="358"/>
      <c r="AB15" s="83"/>
      <c r="AC15" s="86"/>
      <c r="AD15" s="88"/>
      <c r="AE15" s="90"/>
      <c r="AF15" s="310"/>
      <c r="AG15" s="311"/>
      <c r="AH15" s="311"/>
      <c r="AI15" s="311"/>
      <c r="AJ15" s="311"/>
      <c r="AK15" s="311"/>
      <c r="AL15" s="312"/>
      <c r="AM15" s="313"/>
      <c r="AN15" s="314"/>
      <c r="AO15" s="314"/>
      <c r="AP15" s="314"/>
      <c r="AQ15" s="314"/>
      <c r="AR15" s="314"/>
      <c r="AS15" s="315"/>
      <c r="AT15" s="126"/>
      <c r="AU15" s="317"/>
      <c r="AV15" s="317"/>
      <c r="AW15" s="317"/>
      <c r="AX15" s="317"/>
      <c r="AY15" s="317"/>
      <c r="AZ15" s="318"/>
      <c r="BA15" s="319"/>
      <c r="BB15" s="320"/>
      <c r="BC15" s="320"/>
      <c r="BD15" s="320"/>
      <c r="BE15" s="320"/>
      <c r="BF15" s="321"/>
      <c r="BG15" s="322"/>
      <c r="BH15" s="323"/>
      <c r="BI15" s="323"/>
      <c r="BJ15" s="323"/>
      <c r="BK15" s="323"/>
      <c r="BL15" s="324"/>
      <c r="BM15" s="322"/>
      <c r="BN15" s="323"/>
      <c r="BO15" s="323"/>
      <c r="BP15" s="323"/>
      <c r="BQ15" s="323"/>
      <c r="BR15" s="324"/>
      <c r="BS15" s="319"/>
      <c r="BT15" s="320"/>
      <c r="BU15" s="320"/>
      <c r="BV15" s="320"/>
      <c r="BW15" s="321"/>
      <c r="BX15" s="84"/>
      <c r="BY15" s="84"/>
      <c r="BZ15" s="89"/>
      <c r="CA15" s="83"/>
      <c r="CB15" s="325"/>
      <c r="CC15" s="326"/>
      <c r="CD15" s="326"/>
      <c r="CE15" s="326"/>
      <c r="CF15" s="326"/>
      <c r="CG15" s="327"/>
      <c r="CH15" s="95"/>
      <c r="CI15" s="118"/>
      <c r="CJ15" s="325"/>
      <c r="CK15" s="326"/>
      <c r="CL15" s="326"/>
      <c r="CM15" s="326"/>
      <c r="CN15" s="326"/>
      <c r="CO15" s="327"/>
      <c r="CP15" s="313"/>
      <c r="CQ15" s="314"/>
      <c r="CR15" s="314"/>
      <c r="CS15" s="314"/>
      <c r="CT15" s="314"/>
      <c r="CU15" s="315"/>
      <c r="CV15" s="319"/>
      <c r="CW15" s="320"/>
      <c r="CX15" s="320"/>
      <c r="CY15" s="320"/>
      <c r="CZ15" s="321"/>
      <c r="DA15" s="319"/>
      <c r="DB15" s="320"/>
      <c r="DC15" s="320"/>
      <c r="DD15" s="133"/>
      <c r="DE15" s="85"/>
      <c r="DF15" s="92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</row>
    <row r="16" spans="1:208" s="94" customFormat="1" ht="48.75" customHeight="1" hidden="1" outlineLevel="1">
      <c r="A16" s="301"/>
      <c r="B16" s="302"/>
      <c r="C16" s="302"/>
      <c r="D16" s="302"/>
      <c r="E16" s="302"/>
      <c r="F16" s="303"/>
      <c r="G16" s="304"/>
      <c r="H16" s="305"/>
      <c r="I16" s="305"/>
      <c r="J16" s="305"/>
      <c r="K16" s="305"/>
      <c r="L16" s="306"/>
      <c r="M16" s="87"/>
      <c r="N16" s="122"/>
      <c r="O16" s="87"/>
      <c r="P16" s="356"/>
      <c r="Q16" s="357"/>
      <c r="R16" s="357"/>
      <c r="S16" s="357"/>
      <c r="T16" s="357"/>
      <c r="U16" s="358"/>
      <c r="V16" s="356"/>
      <c r="W16" s="357"/>
      <c r="X16" s="357"/>
      <c r="Y16" s="357"/>
      <c r="Z16" s="357"/>
      <c r="AA16" s="358"/>
      <c r="AB16" s="83"/>
      <c r="AC16" s="86"/>
      <c r="AD16" s="88"/>
      <c r="AE16" s="90"/>
      <c r="AF16" s="316"/>
      <c r="AG16" s="317"/>
      <c r="AH16" s="317"/>
      <c r="AI16" s="317"/>
      <c r="AJ16" s="317"/>
      <c r="AK16" s="317"/>
      <c r="AL16" s="318"/>
      <c r="AM16" s="313"/>
      <c r="AN16" s="314"/>
      <c r="AO16" s="314"/>
      <c r="AP16" s="314"/>
      <c r="AQ16" s="314"/>
      <c r="AR16" s="314"/>
      <c r="AS16" s="315"/>
      <c r="AT16" s="126"/>
      <c r="AU16" s="317"/>
      <c r="AV16" s="317"/>
      <c r="AW16" s="317"/>
      <c r="AX16" s="317"/>
      <c r="AY16" s="317"/>
      <c r="AZ16" s="318"/>
      <c r="BA16" s="319"/>
      <c r="BB16" s="320"/>
      <c r="BC16" s="320"/>
      <c r="BD16" s="320"/>
      <c r="BE16" s="320"/>
      <c r="BF16" s="321"/>
      <c r="BG16" s="322"/>
      <c r="BH16" s="323"/>
      <c r="BI16" s="323"/>
      <c r="BJ16" s="323"/>
      <c r="BK16" s="323"/>
      <c r="BL16" s="324"/>
      <c r="BM16" s="322"/>
      <c r="BN16" s="323"/>
      <c r="BO16" s="323"/>
      <c r="BP16" s="323"/>
      <c r="BQ16" s="323"/>
      <c r="BR16" s="324"/>
      <c r="BS16" s="319"/>
      <c r="BT16" s="320"/>
      <c r="BU16" s="320"/>
      <c r="BV16" s="320"/>
      <c r="BW16" s="321"/>
      <c r="BX16" s="84"/>
      <c r="BY16" s="84"/>
      <c r="BZ16" s="89"/>
      <c r="CA16" s="83"/>
      <c r="CB16" s="325"/>
      <c r="CC16" s="326"/>
      <c r="CD16" s="326"/>
      <c r="CE16" s="326"/>
      <c r="CF16" s="326"/>
      <c r="CG16" s="327"/>
      <c r="CH16" s="95"/>
      <c r="CI16" s="118"/>
      <c r="CJ16" s="325"/>
      <c r="CK16" s="326"/>
      <c r="CL16" s="326"/>
      <c r="CM16" s="326"/>
      <c r="CN16" s="326"/>
      <c r="CO16" s="327"/>
      <c r="CP16" s="313"/>
      <c r="CQ16" s="314"/>
      <c r="CR16" s="314"/>
      <c r="CS16" s="314"/>
      <c r="CT16" s="314"/>
      <c r="CU16" s="315"/>
      <c r="CV16" s="319"/>
      <c r="CW16" s="320"/>
      <c r="CX16" s="320"/>
      <c r="CY16" s="320"/>
      <c r="CZ16" s="321"/>
      <c r="DA16" s="319"/>
      <c r="DB16" s="320"/>
      <c r="DC16" s="320"/>
      <c r="DD16" s="133"/>
      <c r="DE16" s="104"/>
      <c r="DF16" s="92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</row>
    <row r="17" spans="1:208" s="94" customFormat="1" ht="65.25" customHeight="1" hidden="1" outlineLevel="1">
      <c r="A17" s="301"/>
      <c r="B17" s="302"/>
      <c r="C17" s="302"/>
      <c r="D17" s="302"/>
      <c r="E17" s="302"/>
      <c r="F17" s="303"/>
      <c r="G17" s="304"/>
      <c r="H17" s="305"/>
      <c r="I17" s="305"/>
      <c r="J17" s="305"/>
      <c r="K17" s="305"/>
      <c r="L17" s="306"/>
      <c r="M17" s="87"/>
      <c r="N17" s="124"/>
      <c r="O17" s="87"/>
      <c r="P17" s="356"/>
      <c r="Q17" s="357"/>
      <c r="R17" s="357"/>
      <c r="S17" s="357"/>
      <c r="T17" s="357"/>
      <c r="U17" s="358"/>
      <c r="V17" s="356"/>
      <c r="W17" s="357"/>
      <c r="X17" s="357"/>
      <c r="Y17" s="357"/>
      <c r="Z17" s="357"/>
      <c r="AA17" s="358"/>
      <c r="AB17" s="83"/>
      <c r="AC17" s="86"/>
      <c r="AD17" s="88"/>
      <c r="AE17" s="88"/>
      <c r="AF17" s="310"/>
      <c r="AG17" s="311"/>
      <c r="AH17" s="311"/>
      <c r="AI17" s="311"/>
      <c r="AJ17" s="311"/>
      <c r="AK17" s="311"/>
      <c r="AL17" s="312"/>
      <c r="AM17" s="313" t="s">
        <v>122</v>
      </c>
      <c r="AN17" s="314"/>
      <c r="AO17" s="314"/>
      <c r="AP17" s="314"/>
      <c r="AQ17" s="314"/>
      <c r="AR17" s="314"/>
      <c r="AS17" s="315"/>
      <c r="AT17" s="310"/>
      <c r="AU17" s="311"/>
      <c r="AV17" s="311"/>
      <c r="AW17" s="311"/>
      <c r="AX17" s="311"/>
      <c r="AY17" s="311"/>
      <c r="AZ17" s="312"/>
      <c r="BA17" s="319">
        <f t="shared" si="0"/>
        <v>0</v>
      </c>
      <c r="BB17" s="320"/>
      <c r="BC17" s="320"/>
      <c r="BD17" s="320"/>
      <c r="BE17" s="320"/>
      <c r="BF17" s="321"/>
      <c r="BG17" s="322"/>
      <c r="BH17" s="323"/>
      <c r="BI17" s="323"/>
      <c r="BJ17" s="323"/>
      <c r="BK17" s="323"/>
      <c r="BL17" s="324"/>
      <c r="BM17" s="322"/>
      <c r="BN17" s="323"/>
      <c r="BO17" s="323"/>
      <c r="BP17" s="323"/>
      <c r="BQ17" s="323"/>
      <c r="BR17" s="324"/>
      <c r="BS17" s="319"/>
      <c r="BT17" s="320"/>
      <c r="BU17" s="320"/>
      <c r="BV17" s="320"/>
      <c r="BW17" s="321"/>
      <c r="BX17" s="84"/>
      <c r="BY17" s="84"/>
      <c r="BZ17" s="89"/>
      <c r="CA17" s="83"/>
      <c r="CB17" s="331"/>
      <c r="CC17" s="332"/>
      <c r="CD17" s="332"/>
      <c r="CE17" s="332"/>
      <c r="CF17" s="332"/>
      <c r="CG17" s="333"/>
      <c r="CH17" s="95"/>
      <c r="CI17" s="118"/>
      <c r="CJ17" s="331"/>
      <c r="CK17" s="332"/>
      <c r="CL17" s="332"/>
      <c r="CM17" s="332"/>
      <c r="CN17" s="332"/>
      <c r="CO17" s="333"/>
      <c r="CP17" s="328"/>
      <c r="CQ17" s="329"/>
      <c r="CR17" s="329"/>
      <c r="CS17" s="329"/>
      <c r="CT17" s="329"/>
      <c r="CU17" s="330"/>
      <c r="CV17" s="319"/>
      <c r="CW17" s="320"/>
      <c r="CX17" s="320"/>
      <c r="CY17" s="320"/>
      <c r="CZ17" s="321"/>
      <c r="DA17" s="319"/>
      <c r="DB17" s="320"/>
      <c r="DC17" s="320"/>
      <c r="DD17" s="133"/>
      <c r="DE17" s="85"/>
      <c r="DF17" s="92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</row>
    <row r="18" spans="1:208" ht="30" customHeight="1" hidden="1" outlineLevel="1">
      <c r="A18" s="301"/>
      <c r="B18" s="302"/>
      <c r="C18" s="302"/>
      <c r="D18" s="302"/>
      <c r="E18" s="302"/>
      <c r="F18" s="303"/>
      <c r="G18" s="159"/>
      <c r="H18" s="160"/>
      <c r="I18" s="160"/>
      <c r="J18" s="160"/>
      <c r="K18" s="160"/>
      <c r="L18" s="161"/>
      <c r="M18" s="109"/>
      <c r="N18" s="102"/>
      <c r="O18" s="102"/>
      <c r="P18" s="288"/>
      <c r="Q18" s="181"/>
      <c r="R18" s="181"/>
      <c r="S18" s="181"/>
      <c r="T18" s="181"/>
      <c r="U18" s="182"/>
      <c r="V18" s="183"/>
      <c r="W18" s="184"/>
      <c r="X18" s="184"/>
      <c r="Y18" s="184"/>
      <c r="Z18" s="184"/>
      <c r="AA18" s="185"/>
      <c r="AB18" s="83"/>
      <c r="AC18" s="102"/>
      <c r="AD18" s="3"/>
      <c r="AE18" s="3"/>
      <c r="AF18" s="359"/>
      <c r="AG18" s="360"/>
      <c r="AH18" s="360"/>
      <c r="AI18" s="360"/>
      <c r="AJ18" s="360"/>
      <c r="AK18" s="360"/>
      <c r="AL18" s="361"/>
      <c r="AM18" s="313" t="s">
        <v>122</v>
      </c>
      <c r="AN18" s="314"/>
      <c r="AO18" s="314"/>
      <c r="AP18" s="314"/>
      <c r="AQ18" s="314"/>
      <c r="AR18" s="314"/>
      <c r="AS18" s="315"/>
      <c r="AT18" s="362"/>
      <c r="AU18" s="363"/>
      <c r="AV18" s="363"/>
      <c r="AW18" s="363"/>
      <c r="AX18" s="363"/>
      <c r="AY18" s="363"/>
      <c r="AZ18" s="364"/>
      <c r="BA18" s="207"/>
      <c r="BB18" s="208"/>
      <c r="BC18" s="208"/>
      <c r="BD18" s="208"/>
      <c r="BE18" s="208"/>
      <c r="BF18" s="209"/>
      <c r="BG18" s="192"/>
      <c r="BH18" s="193"/>
      <c r="BI18" s="193"/>
      <c r="BJ18" s="193"/>
      <c r="BK18" s="193"/>
      <c r="BL18" s="194"/>
      <c r="BM18" s="192"/>
      <c r="BN18" s="193"/>
      <c r="BO18" s="193"/>
      <c r="BP18" s="193"/>
      <c r="BQ18" s="193"/>
      <c r="BR18" s="194"/>
      <c r="BS18" s="198"/>
      <c r="BT18" s="199"/>
      <c r="BU18" s="199"/>
      <c r="BV18" s="199"/>
      <c r="BW18" s="200"/>
      <c r="BX18" s="22"/>
      <c r="BY18" s="22"/>
      <c r="BZ18" s="17"/>
      <c r="CA18" s="1"/>
      <c r="CB18" s="207"/>
      <c r="CC18" s="208"/>
      <c r="CD18" s="208"/>
      <c r="CE18" s="208"/>
      <c r="CF18" s="208"/>
      <c r="CG18" s="209"/>
      <c r="CH18" s="2"/>
      <c r="CI18" s="118"/>
      <c r="CJ18" s="207"/>
      <c r="CK18" s="208"/>
      <c r="CL18" s="208"/>
      <c r="CM18" s="208"/>
      <c r="CN18" s="208"/>
      <c r="CO18" s="209"/>
      <c r="CP18" s="177"/>
      <c r="CQ18" s="178"/>
      <c r="CR18" s="178"/>
      <c r="CS18" s="178"/>
      <c r="CT18" s="178"/>
      <c r="CU18" s="179"/>
      <c r="CV18" s="198"/>
      <c r="CW18" s="199"/>
      <c r="CX18" s="199"/>
      <c r="CY18" s="199"/>
      <c r="CZ18" s="200"/>
      <c r="DA18" s="177"/>
      <c r="DB18" s="178"/>
      <c r="DC18" s="178"/>
      <c r="DD18" s="134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</row>
    <row r="19" spans="1:208" ht="27.75" customHeight="1" hidden="1" outlineLevel="1">
      <c r="A19" s="301"/>
      <c r="B19" s="302"/>
      <c r="C19" s="302"/>
      <c r="D19" s="302"/>
      <c r="E19" s="302"/>
      <c r="F19" s="303"/>
      <c r="G19" s="159"/>
      <c r="H19" s="160"/>
      <c r="I19" s="160"/>
      <c r="J19" s="160"/>
      <c r="K19" s="160"/>
      <c r="L19" s="161"/>
      <c r="M19" s="109"/>
      <c r="N19" s="79"/>
      <c r="O19" s="102"/>
      <c r="P19" s="288"/>
      <c r="Q19" s="181"/>
      <c r="R19" s="181"/>
      <c r="S19" s="181"/>
      <c r="T19" s="181"/>
      <c r="U19" s="182"/>
      <c r="V19" s="183"/>
      <c r="W19" s="184"/>
      <c r="X19" s="184"/>
      <c r="Y19" s="184"/>
      <c r="Z19" s="184"/>
      <c r="AA19" s="185"/>
      <c r="AB19" s="83"/>
      <c r="AC19" s="102"/>
      <c r="AD19" s="3"/>
      <c r="AE19" s="3"/>
      <c r="AF19" s="359"/>
      <c r="AG19" s="360"/>
      <c r="AH19" s="360"/>
      <c r="AI19" s="360"/>
      <c r="AJ19" s="360"/>
      <c r="AK19" s="360"/>
      <c r="AL19" s="361"/>
      <c r="AM19" s="313" t="s">
        <v>122</v>
      </c>
      <c r="AN19" s="314"/>
      <c r="AO19" s="314"/>
      <c r="AP19" s="314"/>
      <c r="AQ19" s="314"/>
      <c r="AR19" s="314"/>
      <c r="AS19" s="315"/>
      <c r="AT19" s="359"/>
      <c r="AU19" s="360"/>
      <c r="AV19" s="360"/>
      <c r="AW19" s="360"/>
      <c r="AX19" s="360"/>
      <c r="AY19" s="360"/>
      <c r="AZ19" s="361"/>
      <c r="BA19" s="198">
        <f>BG19+BM19+BS19</f>
        <v>0</v>
      </c>
      <c r="BB19" s="208"/>
      <c r="BC19" s="208"/>
      <c r="BD19" s="208"/>
      <c r="BE19" s="208"/>
      <c r="BF19" s="209"/>
      <c r="BG19" s="198"/>
      <c r="BH19" s="199"/>
      <c r="BI19" s="199"/>
      <c r="BJ19" s="199"/>
      <c r="BK19" s="199"/>
      <c r="BL19" s="200"/>
      <c r="BM19" s="198"/>
      <c r="BN19" s="199"/>
      <c r="BO19" s="199"/>
      <c r="BP19" s="199"/>
      <c r="BQ19" s="199"/>
      <c r="BR19" s="200"/>
      <c r="BS19" s="192"/>
      <c r="BT19" s="193"/>
      <c r="BU19" s="193"/>
      <c r="BV19" s="193"/>
      <c r="BW19" s="194"/>
      <c r="BX19" s="1"/>
      <c r="BY19" s="1"/>
      <c r="BZ19" s="17"/>
      <c r="CA19" s="1"/>
      <c r="CB19" s="207"/>
      <c r="CC19" s="208"/>
      <c r="CD19" s="208"/>
      <c r="CE19" s="208"/>
      <c r="CF19" s="208"/>
      <c r="CG19" s="209"/>
      <c r="CH19" s="2"/>
      <c r="CI19" s="118"/>
      <c r="CJ19" s="207"/>
      <c r="CK19" s="208"/>
      <c r="CL19" s="208"/>
      <c r="CM19" s="208"/>
      <c r="CN19" s="208"/>
      <c r="CO19" s="209"/>
      <c r="CP19" s="177"/>
      <c r="CQ19" s="178"/>
      <c r="CR19" s="178"/>
      <c r="CS19" s="178"/>
      <c r="CT19" s="178"/>
      <c r="CU19" s="179"/>
      <c r="CV19" s="198"/>
      <c r="CW19" s="199"/>
      <c r="CX19" s="199"/>
      <c r="CY19" s="199"/>
      <c r="CZ19" s="200"/>
      <c r="DA19" s="198"/>
      <c r="DB19" s="199"/>
      <c r="DC19" s="199"/>
      <c r="DD19" s="134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</row>
    <row r="20" spans="1:208" ht="30.75" customHeight="1" hidden="1" outlineLevel="1">
      <c r="A20" s="301"/>
      <c r="B20" s="302"/>
      <c r="C20" s="302"/>
      <c r="D20" s="302"/>
      <c r="E20" s="302"/>
      <c r="F20" s="303"/>
      <c r="G20" s="159"/>
      <c r="H20" s="160"/>
      <c r="I20" s="160"/>
      <c r="J20" s="160"/>
      <c r="K20" s="160"/>
      <c r="L20" s="161"/>
      <c r="M20" s="109"/>
      <c r="N20" s="79"/>
      <c r="O20" s="102"/>
      <c r="P20" s="288"/>
      <c r="Q20" s="181"/>
      <c r="R20" s="181"/>
      <c r="S20" s="181"/>
      <c r="T20" s="181"/>
      <c r="U20" s="182"/>
      <c r="V20" s="183"/>
      <c r="W20" s="184"/>
      <c r="X20" s="184"/>
      <c r="Y20" s="184"/>
      <c r="Z20" s="184"/>
      <c r="AA20" s="185"/>
      <c r="AB20" s="83"/>
      <c r="AC20" s="102"/>
      <c r="AD20" s="3"/>
      <c r="AE20" s="3"/>
      <c r="AF20" s="359"/>
      <c r="AG20" s="360"/>
      <c r="AH20" s="360"/>
      <c r="AI20" s="360"/>
      <c r="AJ20" s="360"/>
      <c r="AK20" s="360"/>
      <c r="AL20" s="361"/>
      <c r="AM20" s="313" t="s">
        <v>122</v>
      </c>
      <c r="AN20" s="314"/>
      <c r="AO20" s="314"/>
      <c r="AP20" s="314"/>
      <c r="AQ20" s="314"/>
      <c r="AR20" s="314"/>
      <c r="AS20" s="315"/>
      <c r="AT20" s="359"/>
      <c r="AU20" s="360"/>
      <c r="AV20" s="360"/>
      <c r="AW20" s="360"/>
      <c r="AX20" s="360"/>
      <c r="AY20" s="360"/>
      <c r="AZ20" s="361"/>
      <c r="BA20" s="198"/>
      <c r="BB20" s="208"/>
      <c r="BC20" s="208"/>
      <c r="BD20" s="208"/>
      <c r="BE20" s="208"/>
      <c r="BF20" s="209"/>
      <c r="BG20" s="198"/>
      <c r="BH20" s="199"/>
      <c r="BI20" s="199"/>
      <c r="BJ20" s="199"/>
      <c r="BK20" s="199"/>
      <c r="BL20" s="200"/>
      <c r="BM20" s="198"/>
      <c r="BN20" s="199"/>
      <c r="BO20" s="199"/>
      <c r="BP20" s="199"/>
      <c r="BQ20" s="199"/>
      <c r="BR20" s="200"/>
      <c r="BS20" s="192"/>
      <c r="BT20" s="193"/>
      <c r="BU20" s="193"/>
      <c r="BV20" s="193"/>
      <c r="BW20" s="194"/>
      <c r="BX20" s="1"/>
      <c r="BY20" s="1"/>
      <c r="BZ20" s="17"/>
      <c r="CA20" s="1"/>
      <c r="CB20" s="207"/>
      <c r="CC20" s="208"/>
      <c r="CD20" s="208"/>
      <c r="CE20" s="208"/>
      <c r="CF20" s="208"/>
      <c r="CG20" s="209"/>
      <c r="CH20" s="2"/>
      <c r="CI20" s="118"/>
      <c r="CJ20" s="207"/>
      <c r="CK20" s="208"/>
      <c r="CL20" s="208"/>
      <c r="CM20" s="208"/>
      <c r="CN20" s="208"/>
      <c r="CO20" s="209"/>
      <c r="CP20" s="177"/>
      <c r="CQ20" s="178"/>
      <c r="CR20" s="178"/>
      <c r="CS20" s="178"/>
      <c r="CT20" s="178"/>
      <c r="CU20" s="179"/>
      <c r="CV20" s="198"/>
      <c r="CW20" s="199"/>
      <c r="CX20" s="199"/>
      <c r="CY20" s="199"/>
      <c r="CZ20" s="200"/>
      <c r="DA20" s="198"/>
      <c r="DB20" s="199"/>
      <c r="DC20" s="199"/>
      <c r="DD20" s="134"/>
      <c r="DE20" s="69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</row>
    <row r="21" spans="1:208" ht="30" customHeight="1" hidden="1" outlineLevel="1">
      <c r="A21" s="301"/>
      <c r="B21" s="302"/>
      <c r="C21" s="302"/>
      <c r="D21" s="302"/>
      <c r="E21" s="302"/>
      <c r="F21" s="303"/>
      <c r="G21" s="159"/>
      <c r="H21" s="160"/>
      <c r="I21" s="160"/>
      <c r="J21" s="160"/>
      <c r="K21" s="160"/>
      <c r="L21" s="161"/>
      <c r="M21" s="109"/>
      <c r="N21" s="79"/>
      <c r="O21" s="102"/>
      <c r="P21" s="288"/>
      <c r="Q21" s="181"/>
      <c r="R21" s="181"/>
      <c r="S21" s="181"/>
      <c r="T21" s="181"/>
      <c r="U21" s="182"/>
      <c r="V21" s="183"/>
      <c r="W21" s="184"/>
      <c r="X21" s="184"/>
      <c r="Y21" s="184"/>
      <c r="Z21" s="184"/>
      <c r="AA21" s="185"/>
      <c r="AB21" s="83"/>
      <c r="AC21" s="102"/>
      <c r="AD21" s="3"/>
      <c r="AE21" s="3"/>
      <c r="AF21" s="359"/>
      <c r="AG21" s="360"/>
      <c r="AH21" s="360"/>
      <c r="AI21" s="360"/>
      <c r="AJ21" s="360"/>
      <c r="AK21" s="360"/>
      <c r="AL21" s="361"/>
      <c r="AM21" s="313" t="s">
        <v>122</v>
      </c>
      <c r="AN21" s="314"/>
      <c r="AO21" s="314"/>
      <c r="AP21" s="314"/>
      <c r="AQ21" s="314"/>
      <c r="AR21" s="314"/>
      <c r="AS21" s="315"/>
      <c r="AT21" s="359"/>
      <c r="AU21" s="360"/>
      <c r="AV21" s="360"/>
      <c r="AW21" s="360"/>
      <c r="AX21" s="360"/>
      <c r="AY21" s="360"/>
      <c r="AZ21" s="361"/>
      <c r="BA21" s="198">
        <f aca="true" t="shared" si="1" ref="BA21:BA43">BG21+BM21+BS21</f>
        <v>0</v>
      </c>
      <c r="BB21" s="208"/>
      <c r="BC21" s="208"/>
      <c r="BD21" s="208"/>
      <c r="BE21" s="208"/>
      <c r="BF21" s="209"/>
      <c r="BG21" s="198"/>
      <c r="BH21" s="199"/>
      <c r="BI21" s="199"/>
      <c r="BJ21" s="199"/>
      <c r="BK21" s="199"/>
      <c r="BL21" s="200"/>
      <c r="BM21" s="198"/>
      <c r="BN21" s="199"/>
      <c r="BO21" s="199"/>
      <c r="BP21" s="199"/>
      <c r="BQ21" s="199"/>
      <c r="BR21" s="200"/>
      <c r="BS21" s="192"/>
      <c r="BT21" s="193"/>
      <c r="BU21" s="193"/>
      <c r="BV21" s="193"/>
      <c r="BW21" s="194"/>
      <c r="BX21" s="1"/>
      <c r="BY21" s="1"/>
      <c r="BZ21" s="12"/>
      <c r="CA21" s="1"/>
      <c r="CB21" s="207"/>
      <c r="CC21" s="208"/>
      <c r="CD21" s="208"/>
      <c r="CE21" s="208"/>
      <c r="CF21" s="208"/>
      <c r="CG21" s="209"/>
      <c r="CH21" s="2"/>
      <c r="CI21" s="118"/>
      <c r="CJ21" s="207"/>
      <c r="CK21" s="208"/>
      <c r="CL21" s="208"/>
      <c r="CM21" s="208"/>
      <c r="CN21" s="208"/>
      <c r="CO21" s="209"/>
      <c r="CP21" s="177"/>
      <c r="CQ21" s="178"/>
      <c r="CR21" s="178"/>
      <c r="CS21" s="178"/>
      <c r="CT21" s="178"/>
      <c r="CU21" s="179"/>
      <c r="CV21" s="198"/>
      <c r="CW21" s="199"/>
      <c r="CX21" s="199"/>
      <c r="CY21" s="199"/>
      <c r="CZ21" s="200"/>
      <c r="DA21" s="198"/>
      <c r="DB21" s="199"/>
      <c r="DC21" s="199"/>
      <c r="DD21" s="135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</row>
    <row r="22" spans="1:208" ht="29.25" customHeight="1" hidden="1" outlineLevel="1">
      <c r="A22" s="301"/>
      <c r="B22" s="302"/>
      <c r="C22" s="302"/>
      <c r="D22" s="302"/>
      <c r="E22" s="302"/>
      <c r="F22" s="303"/>
      <c r="G22" s="159"/>
      <c r="H22" s="160"/>
      <c r="I22" s="160"/>
      <c r="J22" s="160"/>
      <c r="K22" s="160"/>
      <c r="L22" s="161"/>
      <c r="M22" s="109"/>
      <c r="N22" s="79"/>
      <c r="O22" s="102"/>
      <c r="P22" s="288"/>
      <c r="Q22" s="181"/>
      <c r="R22" s="181"/>
      <c r="S22" s="181"/>
      <c r="T22" s="181"/>
      <c r="U22" s="182"/>
      <c r="V22" s="183"/>
      <c r="W22" s="184"/>
      <c r="X22" s="184"/>
      <c r="Y22" s="184"/>
      <c r="Z22" s="184"/>
      <c r="AA22" s="185"/>
      <c r="AB22" s="83"/>
      <c r="AC22" s="102"/>
      <c r="AD22" s="3"/>
      <c r="AE22" s="3"/>
      <c r="AF22" s="359"/>
      <c r="AG22" s="360"/>
      <c r="AH22" s="360"/>
      <c r="AI22" s="360"/>
      <c r="AJ22" s="360"/>
      <c r="AK22" s="360"/>
      <c r="AL22" s="361"/>
      <c r="AM22" s="313" t="s">
        <v>122</v>
      </c>
      <c r="AN22" s="314"/>
      <c r="AO22" s="314"/>
      <c r="AP22" s="314"/>
      <c r="AQ22" s="314"/>
      <c r="AR22" s="314"/>
      <c r="AS22" s="315"/>
      <c r="AT22" s="359"/>
      <c r="AU22" s="360"/>
      <c r="AV22" s="360"/>
      <c r="AW22" s="360"/>
      <c r="AX22" s="360"/>
      <c r="AY22" s="360"/>
      <c r="AZ22" s="361"/>
      <c r="BA22" s="198">
        <f t="shared" si="1"/>
        <v>0</v>
      </c>
      <c r="BB22" s="208"/>
      <c r="BC22" s="208"/>
      <c r="BD22" s="208"/>
      <c r="BE22" s="208"/>
      <c r="BF22" s="209"/>
      <c r="BG22" s="198"/>
      <c r="BH22" s="199"/>
      <c r="BI22" s="199"/>
      <c r="BJ22" s="199"/>
      <c r="BK22" s="199"/>
      <c r="BL22" s="200"/>
      <c r="BM22" s="198"/>
      <c r="BN22" s="199"/>
      <c r="BO22" s="199"/>
      <c r="BP22" s="199"/>
      <c r="BQ22" s="199"/>
      <c r="BR22" s="200"/>
      <c r="BS22" s="192"/>
      <c r="BT22" s="193"/>
      <c r="BU22" s="193"/>
      <c r="BV22" s="193"/>
      <c r="BW22" s="194"/>
      <c r="BX22" s="1"/>
      <c r="BY22" s="1"/>
      <c r="BZ22" s="12"/>
      <c r="CA22" s="1"/>
      <c r="CB22" s="207"/>
      <c r="CC22" s="208"/>
      <c r="CD22" s="208"/>
      <c r="CE22" s="208"/>
      <c r="CF22" s="208"/>
      <c r="CG22" s="209"/>
      <c r="CH22" s="2"/>
      <c r="CI22" s="118"/>
      <c r="CJ22" s="207"/>
      <c r="CK22" s="208"/>
      <c r="CL22" s="208"/>
      <c r="CM22" s="208"/>
      <c r="CN22" s="208"/>
      <c r="CO22" s="209"/>
      <c r="CP22" s="177"/>
      <c r="CQ22" s="178"/>
      <c r="CR22" s="178"/>
      <c r="CS22" s="178"/>
      <c r="CT22" s="178"/>
      <c r="CU22" s="179"/>
      <c r="CV22" s="198"/>
      <c r="CW22" s="199"/>
      <c r="CX22" s="199"/>
      <c r="CY22" s="199"/>
      <c r="CZ22" s="200"/>
      <c r="DA22" s="198"/>
      <c r="DB22" s="199"/>
      <c r="DC22" s="199"/>
      <c r="DD22" s="135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</row>
    <row r="23" spans="1:208" ht="36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09"/>
      <c r="N23" s="79"/>
      <c r="O23" s="102"/>
      <c r="P23" s="288"/>
      <c r="Q23" s="181"/>
      <c r="R23" s="181"/>
      <c r="S23" s="181"/>
      <c r="T23" s="181"/>
      <c r="U23" s="182"/>
      <c r="V23" s="216"/>
      <c r="W23" s="217"/>
      <c r="X23" s="217"/>
      <c r="Y23" s="217"/>
      <c r="Z23" s="217"/>
      <c r="AA23" s="218"/>
      <c r="AB23" s="4"/>
      <c r="AC23" s="102"/>
      <c r="AD23" s="3"/>
      <c r="AE23" s="3"/>
      <c r="AF23" s="359"/>
      <c r="AG23" s="360"/>
      <c r="AH23" s="360"/>
      <c r="AI23" s="360"/>
      <c r="AJ23" s="360"/>
      <c r="AK23" s="360"/>
      <c r="AL23" s="361"/>
      <c r="AM23" s="195" t="s">
        <v>122</v>
      </c>
      <c r="AN23" s="196"/>
      <c r="AO23" s="196"/>
      <c r="AP23" s="196"/>
      <c r="AQ23" s="196"/>
      <c r="AR23" s="196"/>
      <c r="AS23" s="197"/>
      <c r="AT23" s="189" t="s">
        <v>122</v>
      </c>
      <c r="AU23" s="190"/>
      <c r="AV23" s="190"/>
      <c r="AW23" s="190"/>
      <c r="AX23" s="190"/>
      <c r="AY23" s="190"/>
      <c r="AZ23" s="191"/>
      <c r="BA23" s="198">
        <f t="shared" si="1"/>
        <v>0</v>
      </c>
      <c r="BB23" s="208"/>
      <c r="BC23" s="208"/>
      <c r="BD23" s="208"/>
      <c r="BE23" s="208"/>
      <c r="BF23" s="209"/>
      <c r="BG23" s="198"/>
      <c r="BH23" s="199"/>
      <c r="BI23" s="199"/>
      <c r="BJ23" s="199"/>
      <c r="BK23" s="199"/>
      <c r="BL23" s="200"/>
      <c r="BM23" s="198"/>
      <c r="BN23" s="199"/>
      <c r="BO23" s="199"/>
      <c r="BP23" s="199"/>
      <c r="BQ23" s="199"/>
      <c r="BR23" s="200"/>
      <c r="BS23" s="192"/>
      <c r="BT23" s="193"/>
      <c r="BU23" s="193"/>
      <c r="BV23" s="193"/>
      <c r="BW23" s="194"/>
      <c r="BX23" s="1"/>
      <c r="BY23" s="1"/>
      <c r="BZ23" s="12"/>
      <c r="CA23" s="1"/>
      <c r="CB23" s="207"/>
      <c r="CC23" s="208"/>
      <c r="CD23" s="208"/>
      <c r="CE23" s="208"/>
      <c r="CF23" s="208"/>
      <c r="CG23" s="209"/>
      <c r="CH23" s="2"/>
      <c r="CI23" s="118"/>
      <c r="CJ23" s="207"/>
      <c r="CK23" s="208"/>
      <c r="CL23" s="208"/>
      <c r="CM23" s="208"/>
      <c r="CN23" s="208"/>
      <c r="CO23" s="209"/>
      <c r="CP23" s="177"/>
      <c r="CQ23" s="178"/>
      <c r="CR23" s="178"/>
      <c r="CS23" s="178"/>
      <c r="CT23" s="178"/>
      <c r="CU23" s="179"/>
      <c r="CV23" s="198"/>
      <c r="CW23" s="199"/>
      <c r="CX23" s="199"/>
      <c r="CY23" s="199"/>
      <c r="CZ23" s="200"/>
      <c r="DA23" s="198"/>
      <c r="DB23" s="199"/>
      <c r="DC23" s="199"/>
      <c r="DD23" s="135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</row>
    <row r="24" spans="1:208" ht="36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09"/>
      <c r="N24" s="79"/>
      <c r="O24" s="102"/>
      <c r="P24" s="288"/>
      <c r="Q24" s="181"/>
      <c r="R24" s="181"/>
      <c r="S24" s="181"/>
      <c r="T24" s="181"/>
      <c r="U24" s="182"/>
      <c r="V24" s="216"/>
      <c r="W24" s="217"/>
      <c r="X24" s="217"/>
      <c r="Y24" s="217"/>
      <c r="Z24" s="217"/>
      <c r="AA24" s="218"/>
      <c r="AB24" s="4"/>
      <c r="AC24" s="102"/>
      <c r="AD24" s="3"/>
      <c r="AE24" s="3"/>
      <c r="AF24" s="359"/>
      <c r="AG24" s="360"/>
      <c r="AH24" s="360"/>
      <c r="AI24" s="360"/>
      <c r="AJ24" s="360"/>
      <c r="AK24" s="360"/>
      <c r="AL24" s="361"/>
      <c r="AM24" s="195" t="s">
        <v>122</v>
      </c>
      <c r="AN24" s="196"/>
      <c r="AO24" s="196"/>
      <c r="AP24" s="196"/>
      <c r="AQ24" s="196"/>
      <c r="AR24" s="196"/>
      <c r="AS24" s="197"/>
      <c r="AT24" s="189" t="s">
        <v>122</v>
      </c>
      <c r="AU24" s="190"/>
      <c r="AV24" s="190"/>
      <c r="AW24" s="190"/>
      <c r="AX24" s="190"/>
      <c r="AY24" s="190"/>
      <c r="AZ24" s="191"/>
      <c r="BA24" s="198">
        <f t="shared" si="1"/>
        <v>0</v>
      </c>
      <c r="BB24" s="208"/>
      <c r="BC24" s="208"/>
      <c r="BD24" s="208"/>
      <c r="BE24" s="208"/>
      <c r="BF24" s="209"/>
      <c r="BG24" s="198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200"/>
      <c r="BS24" s="192"/>
      <c r="BT24" s="193"/>
      <c r="BU24" s="193"/>
      <c r="BV24" s="193"/>
      <c r="BW24" s="194"/>
      <c r="BX24" s="1"/>
      <c r="BY24" s="1"/>
      <c r="BZ24" s="12"/>
      <c r="CA24" s="1"/>
      <c r="CB24" s="207"/>
      <c r="CC24" s="208"/>
      <c r="CD24" s="208"/>
      <c r="CE24" s="208"/>
      <c r="CF24" s="208"/>
      <c r="CG24" s="209"/>
      <c r="CH24" s="2"/>
      <c r="CI24" s="118"/>
      <c r="CJ24" s="207"/>
      <c r="CK24" s="208"/>
      <c r="CL24" s="208"/>
      <c r="CM24" s="208"/>
      <c r="CN24" s="208"/>
      <c r="CO24" s="209"/>
      <c r="CP24" s="177"/>
      <c r="CQ24" s="178"/>
      <c r="CR24" s="178"/>
      <c r="CS24" s="178"/>
      <c r="CT24" s="178"/>
      <c r="CU24" s="179"/>
      <c r="CV24" s="198"/>
      <c r="CW24" s="199"/>
      <c r="CX24" s="199"/>
      <c r="CY24" s="199"/>
      <c r="CZ24" s="200"/>
      <c r="DA24" s="177"/>
      <c r="DB24" s="178"/>
      <c r="DC24" s="178"/>
      <c r="DD24" s="135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</row>
    <row r="25" spans="1:208" ht="36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110"/>
      <c r="N25" s="79"/>
      <c r="O25" s="79"/>
      <c r="P25" s="288"/>
      <c r="Q25" s="181"/>
      <c r="R25" s="181"/>
      <c r="S25" s="181"/>
      <c r="T25" s="181"/>
      <c r="U25" s="182"/>
      <c r="V25" s="216"/>
      <c r="W25" s="217"/>
      <c r="X25" s="217"/>
      <c r="Y25" s="217"/>
      <c r="Z25" s="217"/>
      <c r="AA25" s="218"/>
      <c r="AB25" s="4"/>
      <c r="AC25" s="79"/>
      <c r="AD25" s="3"/>
      <c r="AE25" s="3"/>
      <c r="AF25" s="368"/>
      <c r="AG25" s="369"/>
      <c r="AH25" s="369"/>
      <c r="AI25" s="369"/>
      <c r="AJ25" s="369"/>
      <c r="AK25" s="369"/>
      <c r="AL25" s="370"/>
      <c r="AM25" s="195" t="s">
        <v>122</v>
      </c>
      <c r="AN25" s="196"/>
      <c r="AO25" s="196"/>
      <c r="AP25" s="196"/>
      <c r="AQ25" s="196"/>
      <c r="AR25" s="196"/>
      <c r="AS25" s="197"/>
      <c r="AT25" s="189" t="s">
        <v>122</v>
      </c>
      <c r="AU25" s="190"/>
      <c r="AV25" s="190"/>
      <c r="AW25" s="190"/>
      <c r="AX25" s="190"/>
      <c r="AY25" s="190"/>
      <c r="AZ25" s="191"/>
      <c r="BA25" s="198">
        <f t="shared" si="1"/>
        <v>0</v>
      </c>
      <c r="BB25" s="208"/>
      <c r="BC25" s="208"/>
      <c r="BD25" s="208"/>
      <c r="BE25" s="208"/>
      <c r="BF25" s="209"/>
      <c r="BG25" s="198"/>
      <c r="BH25" s="199"/>
      <c r="BI25" s="199"/>
      <c r="BJ25" s="199"/>
      <c r="BK25" s="199"/>
      <c r="BL25" s="200"/>
      <c r="BM25" s="198"/>
      <c r="BN25" s="199"/>
      <c r="BO25" s="199"/>
      <c r="BP25" s="199"/>
      <c r="BQ25" s="199"/>
      <c r="BR25" s="200"/>
      <c r="BS25" s="192"/>
      <c r="BT25" s="193"/>
      <c r="BU25" s="193"/>
      <c r="BV25" s="193"/>
      <c r="BW25" s="194"/>
      <c r="BX25" s="1"/>
      <c r="BY25" s="1"/>
      <c r="BZ25" s="12"/>
      <c r="CA25" s="1"/>
      <c r="CB25" s="207"/>
      <c r="CC25" s="208"/>
      <c r="CD25" s="208"/>
      <c r="CE25" s="208"/>
      <c r="CF25" s="208"/>
      <c r="CG25" s="209"/>
      <c r="CH25" s="2"/>
      <c r="CI25" s="118"/>
      <c r="CJ25" s="207"/>
      <c r="CK25" s="208"/>
      <c r="CL25" s="208"/>
      <c r="CM25" s="208"/>
      <c r="CN25" s="208"/>
      <c r="CO25" s="209"/>
      <c r="CP25" s="177"/>
      <c r="CQ25" s="178"/>
      <c r="CR25" s="178"/>
      <c r="CS25" s="178"/>
      <c r="CT25" s="178"/>
      <c r="CU25" s="179"/>
      <c r="CV25" s="198"/>
      <c r="CW25" s="199"/>
      <c r="CX25" s="199"/>
      <c r="CY25" s="199"/>
      <c r="CZ25" s="200"/>
      <c r="DA25" s="177"/>
      <c r="DB25" s="178"/>
      <c r="DC25" s="178"/>
      <c r="DD25" s="135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</row>
    <row r="26" spans="1:208" ht="36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09"/>
      <c r="N26" s="79"/>
      <c r="O26" s="102"/>
      <c r="P26" s="288"/>
      <c r="Q26" s="181"/>
      <c r="R26" s="181"/>
      <c r="S26" s="181"/>
      <c r="T26" s="181"/>
      <c r="U26" s="182"/>
      <c r="V26" s="216"/>
      <c r="W26" s="217"/>
      <c r="X26" s="217"/>
      <c r="Y26" s="217"/>
      <c r="Z26" s="217"/>
      <c r="AA26" s="218"/>
      <c r="AB26" s="4"/>
      <c r="AC26" s="102"/>
      <c r="AD26" s="3"/>
      <c r="AE26" s="3"/>
      <c r="AF26" s="359"/>
      <c r="AG26" s="360"/>
      <c r="AH26" s="360"/>
      <c r="AI26" s="360"/>
      <c r="AJ26" s="360"/>
      <c r="AK26" s="360"/>
      <c r="AL26" s="361"/>
      <c r="AM26" s="195" t="s">
        <v>122</v>
      </c>
      <c r="AN26" s="196"/>
      <c r="AO26" s="196"/>
      <c r="AP26" s="196"/>
      <c r="AQ26" s="196"/>
      <c r="AR26" s="196"/>
      <c r="AS26" s="197"/>
      <c r="AT26" s="189" t="s">
        <v>122</v>
      </c>
      <c r="AU26" s="190"/>
      <c r="AV26" s="190"/>
      <c r="AW26" s="190"/>
      <c r="AX26" s="190"/>
      <c r="AY26" s="190"/>
      <c r="AZ26" s="191"/>
      <c r="BA26" s="198">
        <f t="shared" si="1"/>
        <v>0</v>
      </c>
      <c r="BB26" s="208"/>
      <c r="BC26" s="208"/>
      <c r="BD26" s="208"/>
      <c r="BE26" s="208"/>
      <c r="BF26" s="209"/>
      <c r="BG26" s="198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200"/>
      <c r="BS26" s="192"/>
      <c r="BT26" s="193"/>
      <c r="BU26" s="193"/>
      <c r="BV26" s="193"/>
      <c r="BW26" s="194"/>
      <c r="BX26" s="1"/>
      <c r="BY26" s="1"/>
      <c r="BZ26" s="12"/>
      <c r="CA26" s="1"/>
      <c r="CB26" s="207"/>
      <c r="CC26" s="208"/>
      <c r="CD26" s="208"/>
      <c r="CE26" s="208"/>
      <c r="CF26" s="208"/>
      <c r="CG26" s="209"/>
      <c r="CH26" s="2"/>
      <c r="CI26" s="118"/>
      <c r="CJ26" s="207"/>
      <c r="CK26" s="208"/>
      <c r="CL26" s="208"/>
      <c r="CM26" s="208"/>
      <c r="CN26" s="208"/>
      <c r="CO26" s="209"/>
      <c r="CP26" s="177"/>
      <c r="CQ26" s="178"/>
      <c r="CR26" s="178"/>
      <c r="CS26" s="178"/>
      <c r="CT26" s="178"/>
      <c r="CU26" s="179"/>
      <c r="CV26" s="198"/>
      <c r="CW26" s="199"/>
      <c r="CX26" s="199"/>
      <c r="CY26" s="199"/>
      <c r="CZ26" s="200"/>
      <c r="DA26" s="177"/>
      <c r="DB26" s="178"/>
      <c r="DC26" s="178"/>
      <c r="DD26" s="135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</row>
    <row r="27" spans="1:208" ht="36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09"/>
      <c r="N27" s="79"/>
      <c r="O27" s="102"/>
      <c r="P27" s="288"/>
      <c r="Q27" s="181"/>
      <c r="R27" s="181"/>
      <c r="S27" s="181"/>
      <c r="T27" s="181"/>
      <c r="U27" s="182"/>
      <c r="V27" s="216"/>
      <c r="W27" s="217"/>
      <c r="X27" s="217"/>
      <c r="Y27" s="217"/>
      <c r="Z27" s="217"/>
      <c r="AA27" s="218"/>
      <c r="AB27" s="4"/>
      <c r="AC27" s="102"/>
      <c r="AD27" s="3"/>
      <c r="AE27" s="3"/>
      <c r="AF27" s="359"/>
      <c r="AG27" s="360"/>
      <c r="AH27" s="360"/>
      <c r="AI27" s="360"/>
      <c r="AJ27" s="360"/>
      <c r="AK27" s="360"/>
      <c r="AL27" s="361"/>
      <c r="AM27" s="195" t="s">
        <v>122</v>
      </c>
      <c r="AN27" s="196"/>
      <c r="AO27" s="196"/>
      <c r="AP27" s="196"/>
      <c r="AQ27" s="196"/>
      <c r="AR27" s="196"/>
      <c r="AS27" s="197"/>
      <c r="AT27" s="189" t="s">
        <v>122</v>
      </c>
      <c r="AU27" s="190"/>
      <c r="AV27" s="190"/>
      <c r="AW27" s="190"/>
      <c r="AX27" s="190"/>
      <c r="AY27" s="190"/>
      <c r="AZ27" s="191"/>
      <c r="BA27" s="198">
        <f t="shared" si="1"/>
        <v>0</v>
      </c>
      <c r="BB27" s="208"/>
      <c r="BC27" s="208"/>
      <c r="BD27" s="208"/>
      <c r="BE27" s="208"/>
      <c r="BF27" s="209"/>
      <c r="BG27" s="198"/>
      <c r="BH27" s="199"/>
      <c r="BI27" s="199"/>
      <c r="BJ27" s="199"/>
      <c r="BK27" s="199"/>
      <c r="BL27" s="200"/>
      <c r="BM27" s="198"/>
      <c r="BN27" s="199"/>
      <c r="BO27" s="199"/>
      <c r="BP27" s="199"/>
      <c r="BQ27" s="199"/>
      <c r="BR27" s="200"/>
      <c r="BS27" s="192"/>
      <c r="BT27" s="193"/>
      <c r="BU27" s="193"/>
      <c r="BV27" s="193"/>
      <c r="BW27" s="194"/>
      <c r="BX27" s="1"/>
      <c r="BY27" s="1"/>
      <c r="BZ27" s="12"/>
      <c r="CA27" s="1"/>
      <c r="CB27" s="207"/>
      <c r="CC27" s="208"/>
      <c r="CD27" s="208"/>
      <c r="CE27" s="208"/>
      <c r="CF27" s="208"/>
      <c r="CG27" s="209"/>
      <c r="CH27" s="2"/>
      <c r="CI27" s="118"/>
      <c r="CJ27" s="207"/>
      <c r="CK27" s="208"/>
      <c r="CL27" s="208"/>
      <c r="CM27" s="208"/>
      <c r="CN27" s="208"/>
      <c r="CO27" s="209"/>
      <c r="CP27" s="177"/>
      <c r="CQ27" s="178"/>
      <c r="CR27" s="178"/>
      <c r="CS27" s="178"/>
      <c r="CT27" s="178"/>
      <c r="CU27" s="179"/>
      <c r="CV27" s="198"/>
      <c r="CW27" s="199"/>
      <c r="CX27" s="199"/>
      <c r="CY27" s="199"/>
      <c r="CZ27" s="200"/>
      <c r="DA27" s="177"/>
      <c r="DB27" s="178"/>
      <c r="DC27" s="178"/>
      <c r="DD27" s="135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</row>
    <row r="28" spans="1:208" ht="36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09"/>
      <c r="N28" s="79"/>
      <c r="O28" s="102"/>
      <c r="P28" s="288"/>
      <c r="Q28" s="181"/>
      <c r="R28" s="181"/>
      <c r="S28" s="181"/>
      <c r="T28" s="181"/>
      <c r="U28" s="182"/>
      <c r="V28" s="216"/>
      <c r="W28" s="217"/>
      <c r="X28" s="217"/>
      <c r="Y28" s="217"/>
      <c r="Z28" s="217"/>
      <c r="AA28" s="218"/>
      <c r="AB28" s="4"/>
      <c r="AC28" s="102"/>
      <c r="AD28" s="3"/>
      <c r="AE28" s="3"/>
      <c r="AF28" s="359"/>
      <c r="AG28" s="360"/>
      <c r="AH28" s="360"/>
      <c r="AI28" s="360"/>
      <c r="AJ28" s="360"/>
      <c r="AK28" s="360"/>
      <c r="AL28" s="361"/>
      <c r="AM28" s="195" t="s">
        <v>122</v>
      </c>
      <c r="AN28" s="196"/>
      <c r="AO28" s="196"/>
      <c r="AP28" s="196"/>
      <c r="AQ28" s="196"/>
      <c r="AR28" s="196"/>
      <c r="AS28" s="197"/>
      <c r="AT28" s="189" t="s">
        <v>122</v>
      </c>
      <c r="AU28" s="190"/>
      <c r="AV28" s="190"/>
      <c r="AW28" s="190"/>
      <c r="AX28" s="190"/>
      <c r="AY28" s="190"/>
      <c r="AZ28" s="191"/>
      <c r="BA28" s="198">
        <f t="shared" si="1"/>
        <v>0</v>
      </c>
      <c r="BB28" s="208"/>
      <c r="BC28" s="208"/>
      <c r="BD28" s="208"/>
      <c r="BE28" s="208"/>
      <c r="BF28" s="209"/>
      <c r="BG28" s="198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200"/>
      <c r="BS28" s="192"/>
      <c r="BT28" s="193"/>
      <c r="BU28" s="193"/>
      <c r="BV28" s="193"/>
      <c r="BW28" s="194"/>
      <c r="BX28" s="1"/>
      <c r="BY28" s="1"/>
      <c r="BZ28" s="12"/>
      <c r="CA28" s="1"/>
      <c r="CB28" s="207"/>
      <c r="CC28" s="208"/>
      <c r="CD28" s="208"/>
      <c r="CE28" s="208"/>
      <c r="CF28" s="208"/>
      <c r="CG28" s="209"/>
      <c r="CH28" s="2"/>
      <c r="CI28" s="118"/>
      <c r="CJ28" s="207"/>
      <c r="CK28" s="208"/>
      <c r="CL28" s="208"/>
      <c r="CM28" s="208"/>
      <c r="CN28" s="208"/>
      <c r="CO28" s="209"/>
      <c r="CP28" s="177"/>
      <c r="CQ28" s="178"/>
      <c r="CR28" s="178"/>
      <c r="CS28" s="178"/>
      <c r="CT28" s="178"/>
      <c r="CU28" s="179"/>
      <c r="CV28" s="177"/>
      <c r="CW28" s="178"/>
      <c r="CX28" s="178"/>
      <c r="CY28" s="178"/>
      <c r="CZ28" s="179"/>
      <c r="DA28" s="177"/>
      <c r="DB28" s="178"/>
      <c r="DC28" s="178"/>
      <c r="DD28" s="135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</row>
    <row r="29" spans="1:208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108"/>
      <c r="N29" s="63"/>
      <c r="O29" s="63"/>
      <c r="P29" s="213"/>
      <c r="Q29" s="214"/>
      <c r="R29" s="214"/>
      <c r="S29" s="214"/>
      <c r="T29" s="214"/>
      <c r="U29" s="215"/>
      <c r="V29" s="216"/>
      <c r="W29" s="217"/>
      <c r="X29" s="217"/>
      <c r="Y29" s="217"/>
      <c r="Z29" s="217"/>
      <c r="AA29" s="218"/>
      <c r="AB29" s="5"/>
      <c r="AC29" s="33"/>
      <c r="AD29" s="3"/>
      <c r="AE29" s="3"/>
      <c r="AF29" s="359"/>
      <c r="AG29" s="360"/>
      <c r="AH29" s="360"/>
      <c r="AI29" s="360"/>
      <c r="AJ29" s="360"/>
      <c r="AK29" s="360"/>
      <c r="AL29" s="361"/>
      <c r="AM29" s="189"/>
      <c r="AN29" s="190"/>
      <c r="AO29" s="190"/>
      <c r="AP29" s="190"/>
      <c r="AQ29" s="190"/>
      <c r="AR29" s="190"/>
      <c r="AS29" s="191"/>
      <c r="AT29" s="189"/>
      <c r="AU29" s="190"/>
      <c r="AV29" s="190"/>
      <c r="AW29" s="190"/>
      <c r="AX29" s="190"/>
      <c r="AY29" s="190"/>
      <c r="AZ29" s="191"/>
      <c r="BA29" s="207">
        <f t="shared" si="1"/>
        <v>0</v>
      </c>
      <c r="BB29" s="208"/>
      <c r="BC29" s="208"/>
      <c r="BD29" s="208"/>
      <c r="BE29" s="208"/>
      <c r="BF29" s="209"/>
      <c r="BG29" s="198"/>
      <c r="BH29" s="199"/>
      <c r="BI29" s="199"/>
      <c r="BJ29" s="199"/>
      <c r="BK29" s="199"/>
      <c r="BL29" s="200"/>
      <c r="BM29" s="198"/>
      <c r="BN29" s="199"/>
      <c r="BO29" s="199"/>
      <c r="BP29" s="199"/>
      <c r="BQ29" s="199"/>
      <c r="BR29" s="200"/>
      <c r="BS29" s="192">
        <f aca="true" t="shared" si="2" ref="BS29:BS43">CA29</f>
        <v>0</v>
      </c>
      <c r="BT29" s="193"/>
      <c r="BU29" s="193"/>
      <c r="BV29" s="193"/>
      <c r="BW29" s="194"/>
      <c r="BX29" s="1"/>
      <c r="BY29" s="1"/>
      <c r="BZ29" s="12"/>
      <c r="CA29" s="1"/>
      <c r="CB29" s="207"/>
      <c r="CC29" s="208"/>
      <c r="CD29" s="208"/>
      <c r="CE29" s="208"/>
      <c r="CF29" s="208"/>
      <c r="CG29" s="209"/>
      <c r="CH29" s="2"/>
      <c r="CI29" s="118"/>
      <c r="CJ29" s="207"/>
      <c r="CK29" s="208"/>
      <c r="CL29" s="208"/>
      <c r="CM29" s="208"/>
      <c r="CN29" s="208"/>
      <c r="CO29" s="209"/>
      <c r="CP29" s="177"/>
      <c r="CQ29" s="178"/>
      <c r="CR29" s="178"/>
      <c r="CS29" s="178"/>
      <c r="CT29" s="178"/>
      <c r="CU29" s="179"/>
      <c r="CV29" s="177"/>
      <c r="CW29" s="178"/>
      <c r="CX29" s="178"/>
      <c r="CY29" s="178"/>
      <c r="CZ29" s="179"/>
      <c r="DA29" s="177"/>
      <c r="DB29" s="178"/>
      <c r="DC29" s="178"/>
      <c r="DD29" s="135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</row>
    <row r="30" spans="1:208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108"/>
      <c r="N30" s="63"/>
      <c r="O30" s="63"/>
      <c r="P30" s="213"/>
      <c r="Q30" s="214"/>
      <c r="R30" s="214"/>
      <c r="S30" s="214"/>
      <c r="T30" s="214"/>
      <c r="U30" s="215"/>
      <c r="V30" s="216"/>
      <c r="W30" s="217"/>
      <c r="X30" s="217"/>
      <c r="Y30" s="217"/>
      <c r="Z30" s="217"/>
      <c r="AA30" s="218"/>
      <c r="AB30" s="4"/>
      <c r="AC30" s="33"/>
      <c r="AD30" s="3"/>
      <c r="AE30" s="3"/>
      <c r="AF30" s="359"/>
      <c r="AG30" s="360"/>
      <c r="AH30" s="360"/>
      <c r="AI30" s="360"/>
      <c r="AJ30" s="360"/>
      <c r="AK30" s="360"/>
      <c r="AL30" s="361"/>
      <c r="AM30" s="189"/>
      <c r="AN30" s="190"/>
      <c r="AO30" s="190"/>
      <c r="AP30" s="190"/>
      <c r="AQ30" s="190"/>
      <c r="AR30" s="190"/>
      <c r="AS30" s="191"/>
      <c r="AT30" s="189"/>
      <c r="AU30" s="190"/>
      <c r="AV30" s="190"/>
      <c r="AW30" s="190"/>
      <c r="AX30" s="190"/>
      <c r="AY30" s="190"/>
      <c r="AZ30" s="191"/>
      <c r="BA30" s="207">
        <f t="shared" si="1"/>
        <v>0</v>
      </c>
      <c r="BB30" s="208"/>
      <c r="BC30" s="208"/>
      <c r="BD30" s="208"/>
      <c r="BE30" s="208"/>
      <c r="BF30" s="209"/>
      <c r="BG30" s="198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200"/>
      <c r="BS30" s="192">
        <f t="shared" si="2"/>
        <v>0</v>
      </c>
      <c r="BT30" s="193"/>
      <c r="BU30" s="193"/>
      <c r="BV30" s="193"/>
      <c r="BW30" s="194"/>
      <c r="BX30" s="1"/>
      <c r="BY30" s="1"/>
      <c r="BZ30" s="12"/>
      <c r="CA30" s="1"/>
      <c r="CB30" s="207"/>
      <c r="CC30" s="208"/>
      <c r="CD30" s="208"/>
      <c r="CE30" s="208"/>
      <c r="CF30" s="208"/>
      <c r="CG30" s="209"/>
      <c r="CH30" s="2"/>
      <c r="CI30" s="118"/>
      <c r="CJ30" s="207"/>
      <c r="CK30" s="208"/>
      <c r="CL30" s="208"/>
      <c r="CM30" s="208"/>
      <c r="CN30" s="208"/>
      <c r="CO30" s="209"/>
      <c r="CP30" s="177"/>
      <c r="CQ30" s="178"/>
      <c r="CR30" s="178"/>
      <c r="CS30" s="178"/>
      <c r="CT30" s="178"/>
      <c r="CU30" s="179"/>
      <c r="CV30" s="177"/>
      <c r="CW30" s="178"/>
      <c r="CX30" s="178"/>
      <c r="CY30" s="178"/>
      <c r="CZ30" s="179"/>
      <c r="DA30" s="177"/>
      <c r="DB30" s="178"/>
      <c r="DC30" s="178"/>
      <c r="DD30" s="135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</row>
    <row r="31" spans="1:208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108"/>
      <c r="N31" s="63"/>
      <c r="O31" s="63"/>
      <c r="P31" s="213"/>
      <c r="Q31" s="214"/>
      <c r="R31" s="214"/>
      <c r="S31" s="214"/>
      <c r="T31" s="214"/>
      <c r="U31" s="215"/>
      <c r="V31" s="216"/>
      <c r="W31" s="217"/>
      <c r="X31" s="217"/>
      <c r="Y31" s="217"/>
      <c r="Z31" s="217"/>
      <c r="AA31" s="218"/>
      <c r="AB31" s="4"/>
      <c r="AC31" s="33"/>
      <c r="AD31" s="3"/>
      <c r="AE31" s="3"/>
      <c r="AF31" s="359"/>
      <c r="AG31" s="360"/>
      <c r="AH31" s="360"/>
      <c r="AI31" s="360"/>
      <c r="AJ31" s="360"/>
      <c r="AK31" s="360"/>
      <c r="AL31" s="361"/>
      <c r="AM31" s="189"/>
      <c r="AN31" s="190"/>
      <c r="AO31" s="190"/>
      <c r="AP31" s="190"/>
      <c r="AQ31" s="190"/>
      <c r="AR31" s="190"/>
      <c r="AS31" s="191"/>
      <c r="AT31" s="189"/>
      <c r="AU31" s="190"/>
      <c r="AV31" s="190"/>
      <c r="AW31" s="190"/>
      <c r="AX31" s="190"/>
      <c r="AY31" s="190"/>
      <c r="AZ31" s="191"/>
      <c r="BA31" s="207">
        <f t="shared" si="1"/>
        <v>0</v>
      </c>
      <c r="BB31" s="208"/>
      <c r="BC31" s="208"/>
      <c r="BD31" s="208"/>
      <c r="BE31" s="208"/>
      <c r="BF31" s="209"/>
      <c r="BG31" s="198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200"/>
      <c r="BS31" s="192">
        <f t="shared" si="2"/>
        <v>0</v>
      </c>
      <c r="BT31" s="193"/>
      <c r="BU31" s="193"/>
      <c r="BV31" s="193"/>
      <c r="BW31" s="194"/>
      <c r="BX31" s="1"/>
      <c r="BY31" s="1"/>
      <c r="BZ31" s="12"/>
      <c r="CA31" s="1"/>
      <c r="CB31" s="207"/>
      <c r="CC31" s="208"/>
      <c r="CD31" s="208"/>
      <c r="CE31" s="208"/>
      <c r="CF31" s="208"/>
      <c r="CG31" s="209"/>
      <c r="CH31" s="2"/>
      <c r="CI31" s="118"/>
      <c r="CJ31" s="207"/>
      <c r="CK31" s="208"/>
      <c r="CL31" s="208"/>
      <c r="CM31" s="208"/>
      <c r="CN31" s="208"/>
      <c r="CO31" s="209"/>
      <c r="CP31" s="177"/>
      <c r="CQ31" s="178"/>
      <c r="CR31" s="178"/>
      <c r="CS31" s="178"/>
      <c r="CT31" s="178"/>
      <c r="CU31" s="179"/>
      <c r="CV31" s="177"/>
      <c r="CW31" s="178"/>
      <c r="CX31" s="178"/>
      <c r="CY31" s="178"/>
      <c r="CZ31" s="179"/>
      <c r="DA31" s="177"/>
      <c r="DB31" s="178"/>
      <c r="DC31" s="178"/>
      <c r="DD31" s="135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</row>
    <row r="32" spans="1:208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108"/>
      <c r="N32" s="63"/>
      <c r="O32" s="63"/>
      <c r="P32" s="213"/>
      <c r="Q32" s="214"/>
      <c r="R32" s="214"/>
      <c r="S32" s="214"/>
      <c r="T32" s="214"/>
      <c r="U32" s="215"/>
      <c r="V32" s="216"/>
      <c r="W32" s="217"/>
      <c r="X32" s="217"/>
      <c r="Y32" s="217"/>
      <c r="Z32" s="217"/>
      <c r="AA32" s="218"/>
      <c r="AB32" s="5"/>
      <c r="AC32" s="33"/>
      <c r="AD32" s="3"/>
      <c r="AE32" s="3"/>
      <c r="AF32" s="359"/>
      <c r="AG32" s="360"/>
      <c r="AH32" s="360"/>
      <c r="AI32" s="360"/>
      <c r="AJ32" s="360"/>
      <c r="AK32" s="360"/>
      <c r="AL32" s="361"/>
      <c r="AM32" s="189"/>
      <c r="AN32" s="190"/>
      <c r="AO32" s="190"/>
      <c r="AP32" s="190"/>
      <c r="AQ32" s="190"/>
      <c r="AR32" s="190"/>
      <c r="AS32" s="191"/>
      <c r="AT32" s="189"/>
      <c r="AU32" s="190"/>
      <c r="AV32" s="190"/>
      <c r="AW32" s="190"/>
      <c r="AX32" s="190"/>
      <c r="AY32" s="190"/>
      <c r="AZ32" s="191"/>
      <c r="BA32" s="207">
        <f t="shared" si="1"/>
        <v>0</v>
      </c>
      <c r="BB32" s="208"/>
      <c r="BC32" s="208"/>
      <c r="BD32" s="208"/>
      <c r="BE32" s="208"/>
      <c r="BF32" s="209"/>
      <c r="BG32" s="198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200"/>
      <c r="BS32" s="192">
        <f t="shared" si="2"/>
        <v>0</v>
      </c>
      <c r="BT32" s="193"/>
      <c r="BU32" s="193"/>
      <c r="BV32" s="193"/>
      <c r="BW32" s="194"/>
      <c r="BX32" s="1"/>
      <c r="BY32" s="1"/>
      <c r="BZ32" s="12"/>
      <c r="CA32" s="1"/>
      <c r="CB32" s="207"/>
      <c r="CC32" s="208"/>
      <c r="CD32" s="208"/>
      <c r="CE32" s="208"/>
      <c r="CF32" s="208"/>
      <c r="CG32" s="209"/>
      <c r="CH32" s="2"/>
      <c r="CI32" s="118"/>
      <c r="CJ32" s="207"/>
      <c r="CK32" s="208"/>
      <c r="CL32" s="208"/>
      <c r="CM32" s="208"/>
      <c r="CN32" s="208"/>
      <c r="CO32" s="209"/>
      <c r="CP32" s="177"/>
      <c r="CQ32" s="178"/>
      <c r="CR32" s="178"/>
      <c r="CS32" s="178"/>
      <c r="CT32" s="178"/>
      <c r="CU32" s="179"/>
      <c r="CV32" s="177"/>
      <c r="CW32" s="178"/>
      <c r="CX32" s="178"/>
      <c r="CY32" s="178"/>
      <c r="CZ32" s="179"/>
      <c r="DA32" s="177"/>
      <c r="DB32" s="178"/>
      <c r="DC32" s="178"/>
      <c r="DD32" s="135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</row>
    <row r="33" spans="1:208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108"/>
      <c r="N33" s="63"/>
      <c r="O33" s="63"/>
      <c r="P33" s="213"/>
      <c r="Q33" s="214"/>
      <c r="R33" s="214"/>
      <c r="S33" s="214"/>
      <c r="T33" s="214"/>
      <c r="U33" s="215"/>
      <c r="V33" s="216"/>
      <c r="W33" s="217"/>
      <c r="X33" s="217"/>
      <c r="Y33" s="217"/>
      <c r="Z33" s="217"/>
      <c r="AA33" s="218"/>
      <c r="AB33" s="4"/>
      <c r="AC33" s="33"/>
      <c r="AD33" s="3"/>
      <c r="AE33" s="3"/>
      <c r="AF33" s="359"/>
      <c r="AG33" s="360"/>
      <c r="AH33" s="360"/>
      <c r="AI33" s="360"/>
      <c r="AJ33" s="360"/>
      <c r="AK33" s="360"/>
      <c r="AL33" s="361"/>
      <c r="AM33" s="189"/>
      <c r="AN33" s="190"/>
      <c r="AO33" s="190"/>
      <c r="AP33" s="190"/>
      <c r="AQ33" s="190"/>
      <c r="AR33" s="190"/>
      <c r="AS33" s="191"/>
      <c r="AT33" s="189"/>
      <c r="AU33" s="190"/>
      <c r="AV33" s="190"/>
      <c r="AW33" s="190"/>
      <c r="AX33" s="190"/>
      <c r="AY33" s="190"/>
      <c r="AZ33" s="191"/>
      <c r="BA33" s="207">
        <f t="shared" si="1"/>
        <v>0</v>
      </c>
      <c r="BB33" s="208"/>
      <c r="BC33" s="208"/>
      <c r="BD33" s="208"/>
      <c r="BE33" s="208"/>
      <c r="BF33" s="209"/>
      <c r="BG33" s="198"/>
      <c r="BH33" s="199"/>
      <c r="BI33" s="199"/>
      <c r="BJ33" s="199"/>
      <c r="BK33" s="199"/>
      <c r="BL33" s="200"/>
      <c r="BM33" s="198"/>
      <c r="BN33" s="199"/>
      <c r="BO33" s="199"/>
      <c r="BP33" s="199"/>
      <c r="BQ33" s="199"/>
      <c r="BR33" s="200"/>
      <c r="BS33" s="192">
        <f t="shared" si="2"/>
        <v>0</v>
      </c>
      <c r="BT33" s="193"/>
      <c r="BU33" s="193"/>
      <c r="BV33" s="193"/>
      <c r="BW33" s="194"/>
      <c r="BX33" s="1"/>
      <c r="BY33" s="1"/>
      <c r="BZ33" s="12"/>
      <c r="CA33" s="1"/>
      <c r="CB33" s="207"/>
      <c r="CC33" s="208"/>
      <c r="CD33" s="208"/>
      <c r="CE33" s="208"/>
      <c r="CF33" s="208"/>
      <c r="CG33" s="209"/>
      <c r="CH33" s="2"/>
      <c r="CI33" s="118"/>
      <c r="CJ33" s="207"/>
      <c r="CK33" s="208"/>
      <c r="CL33" s="208"/>
      <c r="CM33" s="208"/>
      <c r="CN33" s="208"/>
      <c r="CO33" s="209"/>
      <c r="CP33" s="177"/>
      <c r="CQ33" s="178"/>
      <c r="CR33" s="178"/>
      <c r="CS33" s="178"/>
      <c r="CT33" s="178"/>
      <c r="CU33" s="179"/>
      <c r="CV33" s="177"/>
      <c r="CW33" s="178"/>
      <c r="CX33" s="178"/>
      <c r="CY33" s="178"/>
      <c r="CZ33" s="179"/>
      <c r="DA33" s="177"/>
      <c r="DB33" s="178"/>
      <c r="DC33" s="178"/>
      <c r="DD33" s="135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</row>
    <row r="34" spans="1:208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108"/>
      <c r="N34" s="63"/>
      <c r="O34" s="63"/>
      <c r="P34" s="213"/>
      <c r="Q34" s="214"/>
      <c r="R34" s="214"/>
      <c r="S34" s="214"/>
      <c r="T34" s="214"/>
      <c r="U34" s="215"/>
      <c r="V34" s="216"/>
      <c r="W34" s="217"/>
      <c r="X34" s="217"/>
      <c r="Y34" s="217"/>
      <c r="Z34" s="217"/>
      <c r="AA34" s="218"/>
      <c r="AB34" s="4"/>
      <c r="AC34" s="33"/>
      <c r="AD34" s="3"/>
      <c r="AE34" s="3"/>
      <c r="AF34" s="359"/>
      <c r="AG34" s="360"/>
      <c r="AH34" s="360"/>
      <c r="AI34" s="360"/>
      <c r="AJ34" s="360"/>
      <c r="AK34" s="360"/>
      <c r="AL34" s="361"/>
      <c r="AM34" s="189"/>
      <c r="AN34" s="190"/>
      <c r="AO34" s="190"/>
      <c r="AP34" s="190"/>
      <c r="AQ34" s="190"/>
      <c r="AR34" s="190"/>
      <c r="AS34" s="191"/>
      <c r="AT34" s="189"/>
      <c r="AU34" s="190"/>
      <c r="AV34" s="190"/>
      <c r="AW34" s="190"/>
      <c r="AX34" s="190"/>
      <c r="AY34" s="190"/>
      <c r="AZ34" s="191"/>
      <c r="BA34" s="207">
        <f t="shared" si="1"/>
        <v>0</v>
      </c>
      <c r="BB34" s="208"/>
      <c r="BC34" s="208"/>
      <c r="BD34" s="208"/>
      <c r="BE34" s="208"/>
      <c r="BF34" s="209"/>
      <c r="BG34" s="198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200"/>
      <c r="BS34" s="192">
        <f t="shared" si="2"/>
        <v>0</v>
      </c>
      <c r="BT34" s="193"/>
      <c r="BU34" s="193"/>
      <c r="BV34" s="193"/>
      <c r="BW34" s="194"/>
      <c r="BX34" s="1"/>
      <c r="BY34" s="1"/>
      <c r="BZ34" s="12"/>
      <c r="CA34" s="1"/>
      <c r="CB34" s="207"/>
      <c r="CC34" s="208"/>
      <c r="CD34" s="208"/>
      <c r="CE34" s="208"/>
      <c r="CF34" s="208"/>
      <c r="CG34" s="209"/>
      <c r="CH34" s="2"/>
      <c r="CI34" s="118"/>
      <c r="CJ34" s="207"/>
      <c r="CK34" s="208"/>
      <c r="CL34" s="208"/>
      <c r="CM34" s="208"/>
      <c r="CN34" s="208"/>
      <c r="CO34" s="209"/>
      <c r="CP34" s="177"/>
      <c r="CQ34" s="178"/>
      <c r="CR34" s="178"/>
      <c r="CS34" s="178"/>
      <c r="CT34" s="178"/>
      <c r="CU34" s="179"/>
      <c r="CV34" s="177"/>
      <c r="CW34" s="178"/>
      <c r="CX34" s="178"/>
      <c r="CY34" s="178"/>
      <c r="CZ34" s="179"/>
      <c r="DA34" s="177"/>
      <c r="DB34" s="178"/>
      <c r="DC34" s="178"/>
      <c r="DD34" s="135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</row>
    <row r="35" spans="1:208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108"/>
      <c r="N35" s="63"/>
      <c r="O35" s="63"/>
      <c r="P35" s="213"/>
      <c r="Q35" s="214"/>
      <c r="R35" s="214"/>
      <c r="S35" s="214"/>
      <c r="T35" s="214"/>
      <c r="U35" s="215"/>
      <c r="V35" s="216"/>
      <c r="W35" s="217"/>
      <c r="X35" s="217"/>
      <c r="Y35" s="217"/>
      <c r="Z35" s="217"/>
      <c r="AA35" s="218"/>
      <c r="AB35" s="4"/>
      <c r="AC35" s="33"/>
      <c r="AD35" s="3"/>
      <c r="AE35" s="3"/>
      <c r="AF35" s="359"/>
      <c r="AG35" s="360"/>
      <c r="AH35" s="360"/>
      <c r="AI35" s="360"/>
      <c r="AJ35" s="360"/>
      <c r="AK35" s="360"/>
      <c r="AL35" s="361"/>
      <c r="AM35" s="189"/>
      <c r="AN35" s="190"/>
      <c r="AO35" s="190"/>
      <c r="AP35" s="190"/>
      <c r="AQ35" s="190"/>
      <c r="AR35" s="190"/>
      <c r="AS35" s="191"/>
      <c r="AT35" s="189"/>
      <c r="AU35" s="190"/>
      <c r="AV35" s="190"/>
      <c r="AW35" s="190"/>
      <c r="AX35" s="190"/>
      <c r="AY35" s="190"/>
      <c r="AZ35" s="191"/>
      <c r="BA35" s="207">
        <f t="shared" si="1"/>
        <v>0</v>
      </c>
      <c r="BB35" s="208"/>
      <c r="BC35" s="208"/>
      <c r="BD35" s="208"/>
      <c r="BE35" s="208"/>
      <c r="BF35" s="209"/>
      <c r="BG35" s="198"/>
      <c r="BH35" s="199"/>
      <c r="BI35" s="199"/>
      <c r="BJ35" s="199"/>
      <c r="BK35" s="199"/>
      <c r="BL35" s="200"/>
      <c r="BM35" s="198"/>
      <c r="BN35" s="199"/>
      <c r="BO35" s="199"/>
      <c r="BP35" s="199"/>
      <c r="BQ35" s="199"/>
      <c r="BR35" s="200"/>
      <c r="BS35" s="192">
        <f t="shared" si="2"/>
        <v>0</v>
      </c>
      <c r="BT35" s="193"/>
      <c r="BU35" s="193"/>
      <c r="BV35" s="193"/>
      <c r="BW35" s="194"/>
      <c r="BX35" s="1"/>
      <c r="BY35" s="1"/>
      <c r="BZ35" s="12"/>
      <c r="CA35" s="1"/>
      <c r="CB35" s="207"/>
      <c r="CC35" s="208"/>
      <c r="CD35" s="208"/>
      <c r="CE35" s="208"/>
      <c r="CF35" s="208"/>
      <c r="CG35" s="209"/>
      <c r="CH35" s="2"/>
      <c r="CI35" s="118"/>
      <c r="CJ35" s="207"/>
      <c r="CK35" s="208"/>
      <c r="CL35" s="208"/>
      <c r="CM35" s="208"/>
      <c r="CN35" s="208"/>
      <c r="CO35" s="209"/>
      <c r="CP35" s="177"/>
      <c r="CQ35" s="178"/>
      <c r="CR35" s="178"/>
      <c r="CS35" s="178"/>
      <c r="CT35" s="178"/>
      <c r="CU35" s="179"/>
      <c r="CV35" s="177"/>
      <c r="CW35" s="178"/>
      <c r="CX35" s="178"/>
      <c r="CY35" s="178"/>
      <c r="CZ35" s="179"/>
      <c r="DA35" s="177"/>
      <c r="DB35" s="178"/>
      <c r="DC35" s="178"/>
      <c r="DD35" s="135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</row>
    <row r="36" spans="1:208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108"/>
      <c r="N36" s="63"/>
      <c r="O36" s="63"/>
      <c r="P36" s="213"/>
      <c r="Q36" s="214"/>
      <c r="R36" s="214"/>
      <c r="S36" s="214"/>
      <c r="T36" s="214"/>
      <c r="U36" s="215"/>
      <c r="V36" s="216"/>
      <c r="W36" s="217"/>
      <c r="X36" s="217"/>
      <c r="Y36" s="217"/>
      <c r="Z36" s="217"/>
      <c r="AA36" s="218"/>
      <c r="AB36" s="4"/>
      <c r="AC36" s="33"/>
      <c r="AD36" s="3"/>
      <c r="AE36" s="3"/>
      <c r="AF36" s="359"/>
      <c r="AG36" s="360"/>
      <c r="AH36" s="360"/>
      <c r="AI36" s="360"/>
      <c r="AJ36" s="360"/>
      <c r="AK36" s="360"/>
      <c r="AL36" s="361"/>
      <c r="AM36" s="189"/>
      <c r="AN36" s="190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0"/>
      <c r="AZ36" s="191"/>
      <c r="BA36" s="207">
        <f t="shared" si="1"/>
        <v>0</v>
      </c>
      <c r="BB36" s="208"/>
      <c r="BC36" s="208"/>
      <c r="BD36" s="208"/>
      <c r="BE36" s="208"/>
      <c r="BF36" s="209"/>
      <c r="BG36" s="198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200"/>
      <c r="BS36" s="192">
        <f t="shared" si="2"/>
        <v>0</v>
      </c>
      <c r="BT36" s="193"/>
      <c r="BU36" s="193"/>
      <c r="BV36" s="193"/>
      <c r="BW36" s="194"/>
      <c r="BX36" s="1"/>
      <c r="BY36" s="1"/>
      <c r="BZ36" s="12"/>
      <c r="CA36" s="1"/>
      <c r="CB36" s="207"/>
      <c r="CC36" s="208"/>
      <c r="CD36" s="208"/>
      <c r="CE36" s="208"/>
      <c r="CF36" s="208"/>
      <c r="CG36" s="209"/>
      <c r="CH36" s="2"/>
      <c r="CI36" s="118"/>
      <c r="CJ36" s="207"/>
      <c r="CK36" s="208"/>
      <c r="CL36" s="208"/>
      <c r="CM36" s="208"/>
      <c r="CN36" s="208"/>
      <c r="CO36" s="209"/>
      <c r="CP36" s="177"/>
      <c r="CQ36" s="178"/>
      <c r="CR36" s="178"/>
      <c r="CS36" s="178"/>
      <c r="CT36" s="178"/>
      <c r="CU36" s="179"/>
      <c r="CV36" s="177"/>
      <c r="CW36" s="178"/>
      <c r="CX36" s="178"/>
      <c r="CY36" s="178"/>
      <c r="CZ36" s="179"/>
      <c r="DA36" s="177"/>
      <c r="DB36" s="178"/>
      <c r="DC36" s="178"/>
      <c r="DD36" s="135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</row>
    <row r="37" spans="1:208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108"/>
      <c r="N37" s="63"/>
      <c r="O37" s="63"/>
      <c r="P37" s="213"/>
      <c r="Q37" s="214"/>
      <c r="R37" s="214"/>
      <c r="S37" s="214"/>
      <c r="T37" s="214"/>
      <c r="U37" s="215"/>
      <c r="V37" s="216"/>
      <c r="W37" s="217"/>
      <c r="X37" s="217"/>
      <c r="Y37" s="217"/>
      <c r="Z37" s="217"/>
      <c r="AA37" s="218"/>
      <c r="AB37" s="4"/>
      <c r="AC37" s="33"/>
      <c r="AD37" s="3"/>
      <c r="AE37" s="3"/>
      <c r="AF37" s="359"/>
      <c r="AG37" s="360"/>
      <c r="AH37" s="360"/>
      <c r="AI37" s="360"/>
      <c r="AJ37" s="360"/>
      <c r="AK37" s="360"/>
      <c r="AL37" s="361"/>
      <c r="AM37" s="189"/>
      <c r="AN37" s="190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0"/>
      <c r="AZ37" s="191"/>
      <c r="BA37" s="207">
        <f t="shared" si="1"/>
        <v>0</v>
      </c>
      <c r="BB37" s="208"/>
      <c r="BC37" s="208"/>
      <c r="BD37" s="208"/>
      <c r="BE37" s="208"/>
      <c r="BF37" s="209"/>
      <c r="BG37" s="198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200"/>
      <c r="BS37" s="192">
        <f t="shared" si="2"/>
        <v>0</v>
      </c>
      <c r="BT37" s="193"/>
      <c r="BU37" s="193"/>
      <c r="BV37" s="193"/>
      <c r="BW37" s="194"/>
      <c r="BX37" s="1"/>
      <c r="BY37" s="1"/>
      <c r="BZ37" s="12"/>
      <c r="CA37" s="1"/>
      <c r="CB37" s="207"/>
      <c r="CC37" s="208"/>
      <c r="CD37" s="208"/>
      <c r="CE37" s="208"/>
      <c r="CF37" s="208"/>
      <c r="CG37" s="209"/>
      <c r="CH37" s="2"/>
      <c r="CI37" s="118"/>
      <c r="CJ37" s="207"/>
      <c r="CK37" s="208"/>
      <c r="CL37" s="208"/>
      <c r="CM37" s="208"/>
      <c r="CN37" s="208"/>
      <c r="CO37" s="209"/>
      <c r="CP37" s="177"/>
      <c r="CQ37" s="178"/>
      <c r="CR37" s="178"/>
      <c r="CS37" s="178"/>
      <c r="CT37" s="178"/>
      <c r="CU37" s="179"/>
      <c r="CV37" s="177"/>
      <c r="CW37" s="178"/>
      <c r="CX37" s="178"/>
      <c r="CY37" s="178"/>
      <c r="CZ37" s="179"/>
      <c r="DA37" s="177"/>
      <c r="DB37" s="178"/>
      <c r="DC37" s="178"/>
      <c r="DD37" s="135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</row>
    <row r="38" spans="1:208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108"/>
      <c r="N38" s="63"/>
      <c r="O38" s="63"/>
      <c r="P38" s="213"/>
      <c r="Q38" s="214"/>
      <c r="R38" s="214"/>
      <c r="S38" s="214"/>
      <c r="T38" s="214"/>
      <c r="U38" s="215"/>
      <c r="V38" s="216"/>
      <c r="W38" s="217"/>
      <c r="X38" s="217"/>
      <c r="Y38" s="217"/>
      <c r="Z38" s="217"/>
      <c r="AA38" s="218"/>
      <c r="AB38" s="4"/>
      <c r="AC38" s="33"/>
      <c r="AD38" s="3"/>
      <c r="AE38" s="3"/>
      <c r="AF38" s="359"/>
      <c r="AG38" s="360"/>
      <c r="AH38" s="360"/>
      <c r="AI38" s="360"/>
      <c r="AJ38" s="360"/>
      <c r="AK38" s="360"/>
      <c r="AL38" s="361"/>
      <c r="AM38" s="189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1"/>
      <c r="BA38" s="207">
        <f t="shared" si="1"/>
        <v>0</v>
      </c>
      <c r="BB38" s="208"/>
      <c r="BC38" s="208"/>
      <c r="BD38" s="208"/>
      <c r="BE38" s="208"/>
      <c r="BF38" s="209"/>
      <c r="BG38" s="198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200"/>
      <c r="BS38" s="192">
        <f t="shared" si="2"/>
        <v>0</v>
      </c>
      <c r="BT38" s="193"/>
      <c r="BU38" s="193"/>
      <c r="BV38" s="193"/>
      <c r="BW38" s="194"/>
      <c r="BX38" s="1"/>
      <c r="BY38" s="1"/>
      <c r="BZ38" s="12"/>
      <c r="CA38" s="1"/>
      <c r="CB38" s="207"/>
      <c r="CC38" s="208"/>
      <c r="CD38" s="208"/>
      <c r="CE38" s="208"/>
      <c r="CF38" s="208"/>
      <c r="CG38" s="209"/>
      <c r="CH38" s="2"/>
      <c r="CI38" s="118"/>
      <c r="CJ38" s="207"/>
      <c r="CK38" s="208"/>
      <c r="CL38" s="208"/>
      <c r="CM38" s="208"/>
      <c r="CN38" s="208"/>
      <c r="CO38" s="209"/>
      <c r="CP38" s="177"/>
      <c r="CQ38" s="178"/>
      <c r="CR38" s="178"/>
      <c r="CS38" s="178"/>
      <c r="CT38" s="178"/>
      <c r="CU38" s="179"/>
      <c r="CV38" s="177"/>
      <c r="CW38" s="178"/>
      <c r="CX38" s="178"/>
      <c r="CY38" s="178"/>
      <c r="CZ38" s="179"/>
      <c r="DA38" s="177"/>
      <c r="DB38" s="178"/>
      <c r="DC38" s="178"/>
      <c r="DD38" s="13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</row>
    <row r="39" spans="1:208" ht="14.2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108"/>
      <c r="N39" s="63"/>
      <c r="O39" s="63"/>
      <c r="P39" s="213"/>
      <c r="Q39" s="214"/>
      <c r="R39" s="214"/>
      <c r="S39" s="214"/>
      <c r="T39" s="214"/>
      <c r="U39" s="215"/>
      <c r="V39" s="216"/>
      <c r="W39" s="217"/>
      <c r="X39" s="217"/>
      <c r="Y39" s="217"/>
      <c r="Z39" s="217"/>
      <c r="AA39" s="218"/>
      <c r="AB39" s="4"/>
      <c r="AC39" s="33"/>
      <c r="AD39" s="3"/>
      <c r="AE39" s="3"/>
      <c r="AF39" s="359"/>
      <c r="AG39" s="360"/>
      <c r="AH39" s="360"/>
      <c r="AI39" s="360"/>
      <c r="AJ39" s="360"/>
      <c r="AK39" s="360"/>
      <c r="AL39" s="361"/>
      <c r="AM39" s="189"/>
      <c r="AN39" s="190"/>
      <c r="AO39" s="190"/>
      <c r="AP39" s="190"/>
      <c r="AQ39" s="190"/>
      <c r="AR39" s="190"/>
      <c r="AS39" s="191"/>
      <c r="AT39" s="189"/>
      <c r="AU39" s="190"/>
      <c r="AV39" s="190"/>
      <c r="AW39" s="190"/>
      <c r="AX39" s="190"/>
      <c r="AY39" s="190"/>
      <c r="AZ39" s="191"/>
      <c r="BA39" s="207">
        <f t="shared" si="1"/>
        <v>0</v>
      </c>
      <c r="BB39" s="208"/>
      <c r="BC39" s="208"/>
      <c r="BD39" s="208"/>
      <c r="BE39" s="208"/>
      <c r="BF39" s="209"/>
      <c r="BG39" s="198"/>
      <c r="BH39" s="199"/>
      <c r="BI39" s="199"/>
      <c r="BJ39" s="199"/>
      <c r="BK39" s="199"/>
      <c r="BL39" s="200"/>
      <c r="BM39" s="198"/>
      <c r="BN39" s="199"/>
      <c r="BO39" s="199"/>
      <c r="BP39" s="199"/>
      <c r="BQ39" s="199"/>
      <c r="BR39" s="200"/>
      <c r="BS39" s="192">
        <f t="shared" si="2"/>
        <v>0</v>
      </c>
      <c r="BT39" s="193"/>
      <c r="BU39" s="193"/>
      <c r="BV39" s="193"/>
      <c r="BW39" s="194"/>
      <c r="BX39" s="1"/>
      <c r="BY39" s="1"/>
      <c r="BZ39" s="12"/>
      <c r="CA39" s="1"/>
      <c r="CB39" s="207"/>
      <c r="CC39" s="208"/>
      <c r="CD39" s="208"/>
      <c r="CE39" s="208"/>
      <c r="CF39" s="208"/>
      <c r="CG39" s="209"/>
      <c r="CH39" s="2"/>
      <c r="CI39" s="118"/>
      <c r="CJ39" s="207"/>
      <c r="CK39" s="208"/>
      <c r="CL39" s="208"/>
      <c r="CM39" s="208"/>
      <c r="CN39" s="208"/>
      <c r="CO39" s="209"/>
      <c r="CP39" s="177"/>
      <c r="CQ39" s="178"/>
      <c r="CR39" s="178"/>
      <c r="CS39" s="178"/>
      <c r="CT39" s="178"/>
      <c r="CU39" s="179"/>
      <c r="CV39" s="177"/>
      <c r="CW39" s="178"/>
      <c r="CX39" s="178"/>
      <c r="CY39" s="178"/>
      <c r="CZ39" s="179"/>
      <c r="DA39" s="177"/>
      <c r="DB39" s="178"/>
      <c r="DC39" s="178"/>
      <c r="DD39" s="13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</row>
    <row r="40" spans="1:208" ht="14.25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108"/>
      <c r="N40" s="63"/>
      <c r="O40" s="63"/>
      <c r="P40" s="213"/>
      <c r="Q40" s="214"/>
      <c r="R40" s="214"/>
      <c r="S40" s="214"/>
      <c r="T40" s="214"/>
      <c r="U40" s="215"/>
      <c r="V40" s="216"/>
      <c r="W40" s="217"/>
      <c r="X40" s="217"/>
      <c r="Y40" s="217"/>
      <c r="Z40" s="217"/>
      <c r="AA40" s="218"/>
      <c r="AB40" s="4"/>
      <c r="AC40" s="33"/>
      <c r="AD40" s="3"/>
      <c r="AE40" s="3"/>
      <c r="AF40" s="359"/>
      <c r="AG40" s="360"/>
      <c r="AH40" s="360"/>
      <c r="AI40" s="360"/>
      <c r="AJ40" s="360"/>
      <c r="AK40" s="360"/>
      <c r="AL40" s="361"/>
      <c r="AM40" s="189"/>
      <c r="AN40" s="190"/>
      <c r="AO40" s="190"/>
      <c r="AP40" s="190"/>
      <c r="AQ40" s="190"/>
      <c r="AR40" s="190"/>
      <c r="AS40" s="191"/>
      <c r="AT40" s="189"/>
      <c r="AU40" s="190"/>
      <c r="AV40" s="190"/>
      <c r="AW40" s="190"/>
      <c r="AX40" s="190"/>
      <c r="AY40" s="190"/>
      <c r="AZ40" s="191"/>
      <c r="BA40" s="207">
        <f t="shared" si="1"/>
        <v>0</v>
      </c>
      <c r="BB40" s="208"/>
      <c r="BC40" s="208"/>
      <c r="BD40" s="208"/>
      <c r="BE40" s="208"/>
      <c r="BF40" s="209"/>
      <c r="BG40" s="198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200"/>
      <c r="BS40" s="192">
        <f t="shared" si="2"/>
        <v>0</v>
      </c>
      <c r="BT40" s="193"/>
      <c r="BU40" s="193"/>
      <c r="BV40" s="193"/>
      <c r="BW40" s="194"/>
      <c r="BX40" s="1"/>
      <c r="BY40" s="1"/>
      <c r="BZ40" s="12"/>
      <c r="CA40" s="1"/>
      <c r="CB40" s="207"/>
      <c r="CC40" s="208"/>
      <c r="CD40" s="208"/>
      <c r="CE40" s="208"/>
      <c r="CF40" s="208"/>
      <c r="CG40" s="209"/>
      <c r="CH40" s="2"/>
      <c r="CI40" s="118"/>
      <c r="CJ40" s="207"/>
      <c r="CK40" s="208"/>
      <c r="CL40" s="208"/>
      <c r="CM40" s="208"/>
      <c r="CN40" s="208"/>
      <c r="CO40" s="209"/>
      <c r="CP40" s="177"/>
      <c r="CQ40" s="178"/>
      <c r="CR40" s="178"/>
      <c r="CS40" s="178"/>
      <c r="CT40" s="178"/>
      <c r="CU40" s="179"/>
      <c r="CV40" s="177"/>
      <c r="CW40" s="178"/>
      <c r="CX40" s="178"/>
      <c r="CY40" s="178"/>
      <c r="CZ40" s="179"/>
      <c r="DA40" s="177"/>
      <c r="DB40" s="178"/>
      <c r="DC40" s="178"/>
      <c r="DD40" s="135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</row>
    <row r="41" spans="1:208" ht="27.7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108"/>
      <c r="N41" s="63"/>
      <c r="O41" s="63"/>
      <c r="P41" s="213"/>
      <c r="Q41" s="214"/>
      <c r="R41" s="214"/>
      <c r="S41" s="214"/>
      <c r="T41" s="214"/>
      <c r="U41" s="215"/>
      <c r="V41" s="216"/>
      <c r="W41" s="217"/>
      <c r="X41" s="217"/>
      <c r="Y41" s="217"/>
      <c r="Z41" s="217"/>
      <c r="AA41" s="218"/>
      <c r="AB41" s="4"/>
      <c r="AC41" s="33"/>
      <c r="AD41" s="3"/>
      <c r="AE41" s="3"/>
      <c r="AF41" s="359"/>
      <c r="AG41" s="360"/>
      <c r="AH41" s="360"/>
      <c r="AI41" s="360"/>
      <c r="AJ41" s="360"/>
      <c r="AK41" s="360"/>
      <c r="AL41" s="361"/>
      <c r="AM41" s="189"/>
      <c r="AN41" s="190"/>
      <c r="AO41" s="190"/>
      <c r="AP41" s="190"/>
      <c r="AQ41" s="190"/>
      <c r="AR41" s="190"/>
      <c r="AS41" s="191"/>
      <c r="AT41" s="189"/>
      <c r="AU41" s="190"/>
      <c r="AV41" s="190"/>
      <c r="AW41" s="190"/>
      <c r="AX41" s="190"/>
      <c r="AY41" s="190"/>
      <c r="AZ41" s="191"/>
      <c r="BA41" s="207">
        <f t="shared" si="1"/>
        <v>0</v>
      </c>
      <c r="BB41" s="208"/>
      <c r="BC41" s="208"/>
      <c r="BD41" s="208"/>
      <c r="BE41" s="208"/>
      <c r="BF41" s="209"/>
      <c r="BG41" s="198"/>
      <c r="BH41" s="199"/>
      <c r="BI41" s="199"/>
      <c r="BJ41" s="199"/>
      <c r="BK41" s="199"/>
      <c r="BL41" s="200"/>
      <c r="BM41" s="198"/>
      <c r="BN41" s="199"/>
      <c r="BO41" s="199"/>
      <c r="BP41" s="199"/>
      <c r="BQ41" s="199"/>
      <c r="BR41" s="200"/>
      <c r="BS41" s="192">
        <f t="shared" si="2"/>
        <v>0</v>
      </c>
      <c r="BT41" s="193"/>
      <c r="BU41" s="193"/>
      <c r="BV41" s="193"/>
      <c r="BW41" s="194"/>
      <c r="BX41" s="1"/>
      <c r="BY41" s="1"/>
      <c r="BZ41" s="12"/>
      <c r="CA41" s="1"/>
      <c r="CB41" s="207"/>
      <c r="CC41" s="208"/>
      <c r="CD41" s="208"/>
      <c r="CE41" s="208"/>
      <c r="CF41" s="208"/>
      <c r="CG41" s="209"/>
      <c r="CH41" s="2"/>
      <c r="CI41" s="118"/>
      <c r="CJ41" s="207"/>
      <c r="CK41" s="208"/>
      <c r="CL41" s="208"/>
      <c r="CM41" s="208"/>
      <c r="CN41" s="208"/>
      <c r="CO41" s="209"/>
      <c r="CP41" s="177"/>
      <c r="CQ41" s="178"/>
      <c r="CR41" s="178"/>
      <c r="CS41" s="178"/>
      <c r="CT41" s="178"/>
      <c r="CU41" s="179"/>
      <c r="CV41" s="177"/>
      <c r="CW41" s="178"/>
      <c r="CX41" s="178"/>
      <c r="CY41" s="178"/>
      <c r="CZ41" s="179"/>
      <c r="DA41" s="177"/>
      <c r="DB41" s="178"/>
      <c r="DC41" s="178"/>
      <c r="DD41" s="135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</row>
    <row r="42" spans="1:208" ht="36" customHeight="1" hidden="1" outlineLevel="1">
      <c r="A42" s="177"/>
      <c r="B42" s="178"/>
      <c r="C42" s="178"/>
      <c r="D42" s="178"/>
      <c r="E42" s="178"/>
      <c r="F42" s="179"/>
      <c r="G42" s="159"/>
      <c r="H42" s="160"/>
      <c r="I42" s="160"/>
      <c r="J42" s="160"/>
      <c r="K42" s="160"/>
      <c r="L42" s="161"/>
      <c r="M42" s="108"/>
      <c r="N42" s="63"/>
      <c r="O42" s="63"/>
      <c r="P42" s="213"/>
      <c r="Q42" s="214"/>
      <c r="R42" s="214"/>
      <c r="S42" s="214"/>
      <c r="T42" s="214"/>
      <c r="U42" s="215"/>
      <c r="V42" s="216"/>
      <c r="W42" s="217"/>
      <c r="X42" s="217"/>
      <c r="Y42" s="217"/>
      <c r="Z42" s="217"/>
      <c r="AA42" s="218"/>
      <c r="AB42" s="4"/>
      <c r="AC42" s="33"/>
      <c r="AD42" s="3"/>
      <c r="AE42" s="3"/>
      <c r="AF42" s="359"/>
      <c r="AG42" s="360"/>
      <c r="AH42" s="360"/>
      <c r="AI42" s="360"/>
      <c r="AJ42" s="360"/>
      <c r="AK42" s="360"/>
      <c r="AL42" s="361"/>
      <c r="AM42" s="189"/>
      <c r="AN42" s="190"/>
      <c r="AO42" s="190"/>
      <c r="AP42" s="190"/>
      <c r="AQ42" s="190"/>
      <c r="AR42" s="190"/>
      <c r="AS42" s="191"/>
      <c r="AT42" s="189"/>
      <c r="AU42" s="190"/>
      <c r="AV42" s="190"/>
      <c r="AW42" s="190"/>
      <c r="AX42" s="190"/>
      <c r="AY42" s="190"/>
      <c r="AZ42" s="191"/>
      <c r="BA42" s="198">
        <f>BG42+BM42+BS42</f>
        <v>0</v>
      </c>
      <c r="BB42" s="199"/>
      <c r="BC42" s="199"/>
      <c r="BD42" s="199"/>
      <c r="BE42" s="199"/>
      <c r="BF42" s="200"/>
      <c r="BG42" s="198"/>
      <c r="BH42" s="199"/>
      <c r="BI42" s="199"/>
      <c r="BJ42" s="199"/>
      <c r="BK42" s="199"/>
      <c r="BL42" s="200"/>
      <c r="BM42" s="198"/>
      <c r="BN42" s="199"/>
      <c r="BO42" s="199"/>
      <c r="BP42" s="199"/>
      <c r="BQ42" s="199"/>
      <c r="BR42" s="200"/>
      <c r="BS42" s="192">
        <f t="shared" si="2"/>
        <v>0</v>
      </c>
      <c r="BT42" s="193"/>
      <c r="BU42" s="193"/>
      <c r="BV42" s="193"/>
      <c r="BW42" s="194"/>
      <c r="BX42" s="1"/>
      <c r="BY42" s="1"/>
      <c r="BZ42" s="12"/>
      <c r="CA42" s="1"/>
      <c r="CB42" s="207"/>
      <c r="CC42" s="208"/>
      <c r="CD42" s="208"/>
      <c r="CE42" s="208"/>
      <c r="CF42" s="208"/>
      <c r="CG42" s="209"/>
      <c r="CH42" s="2"/>
      <c r="CI42" s="118"/>
      <c r="CJ42" s="207"/>
      <c r="CK42" s="208"/>
      <c r="CL42" s="208"/>
      <c r="CM42" s="208"/>
      <c r="CN42" s="208"/>
      <c r="CO42" s="209"/>
      <c r="CP42" s="177"/>
      <c r="CQ42" s="178"/>
      <c r="CR42" s="178"/>
      <c r="CS42" s="178"/>
      <c r="CT42" s="178"/>
      <c r="CU42" s="179"/>
      <c r="CV42" s="177"/>
      <c r="CW42" s="178"/>
      <c r="CX42" s="178"/>
      <c r="CY42" s="178"/>
      <c r="CZ42" s="179"/>
      <c r="DA42" s="177"/>
      <c r="DB42" s="178"/>
      <c r="DC42" s="178"/>
      <c r="DD42" s="135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</row>
    <row r="43" spans="1:208" ht="24.75" customHeight="1" hidden="1" outlineLevel="1">
      <c r="A43" s="177"/>
      <c r="B43" s="178"/>
      <c r="C43" s="178"/>
      <c r="D43" s="178"/>
      <c r="E43" s="178"/>
      <c r="F43" s="179"/>
      <c r="G43" s="159"/>
      <c r="H43" s="160"/>
      <c r="I43" s="160"/>
      <c r="J43" s="160"/>
      <c r="K43" s="160"/>
      <c r="L43" s="161"/>
      <c r="M43" s="108"/>
      <c r="N43" s="63"/>
      <c r="O43" s="63"/>
      <c r="P43" s="213"/>
      <c r="Q43" s="214"/>
      <c r="R43" s="214"/>
      <c r="S43" s="214"/>
      <c r="T43" s="214"/>
      <c r="U43" s="215"/>
      <c r="V43" s="216"/>
      <c r="W43" s="217"/>
      <c r="X43" s="217"/>
      <c r="Y43" s="217"/>
      <c r="Z43" s="217"/>
      <c r="AA43" s="218"/>
      <c r="AB43" s="4"/>
      <c r="AC43" s="33"/>
      <c r="AD43" s="3"/>
      <c r="AE43" s="3"/>
      <c r="AF43" s="359"/>
      <c r="AG43" s="360"/>
      <c r="AH43" s="360"/>
      <c r="AI43" s="360"/>
      <c r="AJ43" s="360"/>
      <c r="AK43" s="360"/>
      <c r="AL43" s="361"/>
      <c r="AM43" s="189"/>
      <c r="AN43" s="190"/>
      <c r="AO43" s="190"/>
      <c r="AP43" s="190"/>
      <c r="AQ43" s="190"/>
      <c r="AR43" s="190"/>
      <c r="AS43" s="191"/>
      <c r="AT43" s="189"/>
      <c r="AU43" s="190"/>
      <c r="AV43" s="190"/>
      <c r="AW43" s="190"/>
      <c r="AX43" s="190"/>
      <c r="AY43" s="190"/>
      <c r="AZ43" s="191"/>
      <c r="BA43" s="207">
        <f t="shared" si="1"/>
        <v>0</v>
      </c>
      <c r="BB43" s="208"/>
      <c r="BC43" s="208"/>
      <c r="BD43" s="208"/>
      <c r="BE43" s="208"/>
      <c r="BF43" s="209"/>
      <c r="BG43" s="198"/>
      <c r="BH43" s="199"/>
      <c r="BI43" s="199"/>
      <c r="BJ43" s="199"/>
      <c r="BK43" s="199"/>
      <c r="BL43" s="200"/>
      <c r="BM43" s="198"/>
      <c r="BN43" s="199"/>
      <c r="BO43" s="199"/>
      <c r="BP43" s="199"/>
      <c r="BQ43" s="199"/>
      <c r="BR43" s="200"/>
      <c r="BS43" s="192">
        <f t="shared" si="2"/>
        <v>0</v>
      </c>
      <c r="BT43" s="193"/>
      <c r="BU43" s="193"/>
      <c r="BV43" s="193"/>
      <c r="BW43" s="194"/>
      <c r="BX43" s="1"/>
      <c r="BY43" s="1"/>
      <c r="BZ43" s="12"/>
      <c r="CA43" s="1"/>
      <c r="CB43" s="207"/>
      <c r="CC43" s="208"/>
      <c r="CD43" s="208"/>
      <c r="CE43" s="208"/>
      <c r="CF43" s="208"/>
      <c r="CG43" s="209"/>
      <c r="CH43" s="2"/>
      <c r="CI43" s="118"/>
      <c r="CJ43" s="207"/>
      <c r="CK43" s="208"/>
      <c r="CL43" s="208"/>
      <c r="CM43" s="208"/>
      <c r="CN43" s="208"/>
      <c r="CO43" s="209"/>
      <c r="CP43" s="177"/>
      <c r="CQ43" s="178"/>
      <c r="CR43" s="178"/>
      <c r="CS43" s="178"/>
      <c r="CT43" s="178"/>
      <c r="CU43" s="179"/>
      <c r="CV43" s="177"/>
      <c r="CW43" s="178"/>
      <c r="CX43" s="178"/>
      <c r="CY43" s="178"/>
      <c r="CZ43" s="179"/>
      <c r="DA43" s="177"/>
      <c r="DB43" s="178"/>
      <c r="DC43" s="178"/>
      <c r="DD43" s="135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</row>
    <row r="44" spans="1:208" ht="15" customHeight="1" collapsed="1">
      <c r="A44" s="334" t="s">
        <v>36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6"/>
      <c r="AB44" s="99" t="s">
        <v>37</v>
      </c>
      <c r="AC44" s="70">
        <f>AC45+AC46+AC47+AC49+AC48</f>
        <v>7.41</v>
      </c>
      <c r="AD44" s="100"/>
      <c r="AE44" s="100"/>
      <c r="AF44" s="371" t="s">
        <v>38</v>
      </c>
      <c r="AG44" s="372"/>
      <c r="AH44" s="372"/>
      <c r="AI44" s="372"/>
      <c r="AJ44" s="372"/>
      <c r="AK44" s="372"/>
      <c r="AL44" s="373"/>
      <c r="AM44" s="337" t="s">
        <v>38</v>
      </c>
      <c r="AN44" s="338"/>
      <c r="AO44" s="338"/>
      <c r="AP44" s="338"/>
      <c r="AQ44" s="338"/>
      <c r="AR44" s="338"/>
      <c r="AS44" s="339"/>
      <c r="AT44" s="337" t="s">
        <v>38</v>
      </c>
      <c r="AU44" s="338"/>
      <c r="AV44" s="338"/>
      <c r="AW44" s="338"/>
      <c r="AX44" s="338"/>
      <c r="AY44" s="338"/>
      <c r="AZ44" s="339"/>
      <c r="BA44" s="231">
        <f>BA45+BA46+BA47+BA49+BA48</f>
        <v>0</v>
      </c>
      <c r="BB44" s="232"/>
      <c r="BC44" s="232"/>
      <c r="BD44" s="232"/>
      <c r="BE44" s="232"/>
      <c r="BF44" s="233"/>
      <c r="BG44" s="231">
        <f>BG45+BG46+BG47+BG49+BG48</f>
        <v>0</v>
      </c>
      <c r="BH44" s="232"/>
      <c r="BI44" s="232"/>
      <c r="BJ44" s="232"/>
      <c r="BK44" s="232"/>
      <c r="BL44" s="233"/>
      <c r="BM44" s="231">
        <f>BM45+BM46+BM47+BM48+BM49</f>
        <v>0</v>
      </c>
      <c r="BN44" s="232"/>
      <c r="BO44" s="232"/>
      <c r="BP44" s="232"/>
      <c r="BQ44" s="232"/>
      <c r="BR44" s="233"/>
      <c r="BS44" s="231">
        <f>BS45+BS46+BS47+BS48+BS49</f>
        <v>0</v>
      </c>
      <c r="BT44" s="232"/>
      <c r="BU44" s="232"/>
      <c r="BV44" s="232"/>
      <c r="BW44" s="233"/>
      <c r="BX44" s="31">
        <f>BX45+BX46+BX47+BX49</f>
        <v>0</v>
      </c>
      <c r="BY44" s="31">
        <f>BY45+BY46+BY47+BY49+BY48</f>
        <v>0</v>
      </c>
      <c r="BZ44" s="31">
        <f>BZ45+BZ46+BZ47+BZ49+BZ48</f>
        <v>0</v>
      </c>
      <c r="CA44" s="31">
        <f>CA45+CA46+CA47+CA49+CA48</f>
        <v>0</v>
      </c>
      <c r="CB44" s="337"/>
      <c r="CC44" s="338"/>
      <c r="CD44" s="338"/>
      <c r="CE44" s="338"/>
      <c r="CF44" s="338"/>
      <c r="CG44" s="339"/>
      <c r="CH44" s="101"/>
      <c r="CI44" s="119"/>
      <c r="CJ44" s="337"/>
      <c r="CK44" s="338"/>
      <c r="CL44" s="338"/>
      <c r="CM44" s="338"/>
      <c r="CN44" s="338"/>
      <c r="CO44" s="339"/>
      <c r="CP44" s="234"/>
      <c r="CQ44" s="235"/>
      <c r="CR44" s="235"/>
      <c r="CS44" s="235"/>
      <c r="CT44" s="235"/>
      <c r="CU44" s="236"/>
      <c r="CV44" s="234"/>
      <c r="CW44" s="235"/>
      <c r="CX44" s="235"/>
      <c r="CY44" s="235"/>
      <c r="CZ44" s="236"/>
      <c r="DA44" s="234"/>
      <c r="DB44" s="235"/>
      <c r="DC44" s="235"/>
      <c r="DD44" s="58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</row>
    <row r="45" spans="1:208" ht="15" customHeight="1">
      <c r="A45" s="228" t="s">
        <v>50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30"/>
      <c r="AB45" s="29" t="s">
        <v>34</v>
      </c>
      <c r="AC45" s="70">
        <f>((_xlfn.SUMIFS($AC$12:$AC$43,$AB$12:$AB$43,"П")))</f>
        <v>0</v>
      </c>
      <c r="AD45" s="30"/>
      <c r="AE45" s="30"/>
      <c r="AF45" s="374" t="s">
        <v>38</v>
      </c>
      <c r="AG45" s="375"/>
      <c r="AH45" s="375"/>
      <c r="AI45" s="375"/>
      <c r="AJ45" s="375"/>
      <c r="AK45" s="375"/>
      <c r="AL45" s="376"/>
      <c r="AM45" s="231" t="s">
        <v>38</v>
      </c>
      <c r="AN45" s="232"/>
      <c r="AO45" s="232"/>
      <c r="AP45" s="232"/>
      <c r="AQ45" s="232"/>
      <c r="AR45" s="232"/>
      <c r="AS45" s="233"/>
      <c r="AT45" s="231" t="s">
        <v>38</v>
      </c>
      <c r="AU45" s="232"/>
      <c r="AV45" s="232"/>
      <c r="AW45" s="232"/>
      <c r="AX45" s="232"/>
      <c r="AY45" s="232"/>
      <c r="AZ45" s="233"/>
      <c r="BA45" s="231">
        <f>((_xlfn.SUMIFS($BA$14:$BA$43,$AB$14:$AB$43,"П",$DD$14:$DD$43,"0")))</f>
        <v>0</v>
      </c>
      <c r="BB45" s="232"/>
      <c r="BC45" s="232"/>
      <c r="BD45" s="232"/>
      <c r="BE45" s="232"/>
      <c r="BF45" s="233"/>
      <c r="BG45" s="231">
        <f>((_xlfn.SUMIFS($BG$14:$BG$43,$AB$14:$AB$43,"П",$DD$14:$DD$43,"0")))</f>
        <v>0</v>
      </c>
      <c r="BH45" s="232"/>
      <c r="BI45" s="232"/>
      <c r="BJ45" s="232"/>
      <c r="BK45" s="232"/>
      <c r="BL45" s="233"/>
      <c r="BM45" s="231">
        <f>((_xlfn.SUMIFS($BM$14:$BM$43,$AB$14:$AB$43,"П",$DD$14:$DD$43,"0")))</f>
        <v>0</v>
      </c>
      <c r="BN45" s="232"/>
      <c r="BO45" s="232"/>
      <c r="BP45" s="232"/>
      <c r="BQ45" s="232"/>
      <c r="BR45" s="233"/>
      <c r="BS45" s="231">
        <f>((_xlfn.SUMIFS($BS$14:$BS$43,$AB$14:$AB$43,"П",$DD$14:$DD$43,"0")))</f>
        <v>0</v>
      </c>
      <c r="BT45" s="232"/>
      <c r="BU45" s="232"/>
      <c r="BV45" s="232"/>
      <c r="BW45" s="233"/>
      <c r="BX45" s="35">
        <f>((_xlfn.SUMIFS($BX$14:$BX$43,$AB$14:$AB$43,"П",$DD$14:$DD$43,"0")))</f>
        <v>0</v>
      </c>
      <c r="BY45" s="35">
        <f>((_xlfn.SUMIFS($BY$14:$BY$43,$AB$14:$AB$43,"П",$DD$14:$DD$43,"0")))</f>
        <v>0</v>
      </c>
      <c r="BZ45" s="35">
        <f>((_xlfn.SUMIFS($BZ$14:$BZ$43,$AB$14:$AB$43,"П",$DD$14:$DD$43,"0")))</f>
        <v>0</v>
      </c>
      <c r="CA45" s="35">
        <f>((_xlfn.SUMIFS($CA$14:$CA$43,$AB$14:$AB$43,"П",$DD$14:$DD$43,"0")))</f>
        <v>0</v>
      </c>
      <c r="CB45" s="231"/>
      <c r="CC45" s="232"/>
      <c r="CD45" s="232"/>
      <c r="CE45" s="232"/>
      <c r="CF45" s="232"/>
      <c r="CG45" s="233"/>
      <c r="CH45" s="27"/>
      <c r="CI45" s="120"/>
      <c r="CJ45" s="231"/>
      <c r="CK45" s="232"/>
      <c r="CL45" s="232"/>
      <c r="CM45" s="232"/>
      <c r="CN45" s="232"/>
      <c r="CO45" s="233"/>
      <c r="CP45" s="234" t="s">
        <v>38</v>
      </c>
      <c r="CQ45" s="235"/>
      <c r="CR45" s="235"/>
      <c r="CS45" s="235"/>
      <c r="CT45" s="235"/>
      <c r="CU45" s="236"/>
      <c r="CV45" s="237" t="s">
        <v>38</v>
      </c>
      <c r="CW45" s="238"/>
      <c r="CX45" s="238"/>
      <c r="CY45" s="238"/>
      <c r="CZ45" s="239"/>
      <c r="DA45" s="237" t="s">
        <v>38</v>
      </c>
      <c r="DB45" s="238"/>
      <c r="DC45" s="238"/>
      <c r="DD45" s="136" t="s">
        <v>39</v>
      </c>
      <c r="DE45" s="28"/>
      <c r="DF45" s="28"/>
      <c r="DG45" s="28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</row>
    <row r="46" spans="1:208" ht="15" customHeight="1">
      <c r="A46" s="228" t="s">
        <v>40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30"/>
      <c r="AB46" s="29" t="s">
        <v>41</v>
      </c>
      <c r="AC46" s="70">
        <f>((_xlfn.SUMIFS($AC$12:$AC$43,$AB$12:$AB$43,"А")))</f>
        <v>0</v>
      </c>
      <c r="AD46" s="30"/>
      <c r="AE46" s="30"/>
      <c r="AF46" s="374" t="s">
        <v>38</v>
      </c>
      <c r="AG46" s="375"/>
      <c r="AH46" s="375"/>
      <c r="AI46" s="375"/>
      <c r="AJ46" s="375"/>
      <c r="AK46" s="375"/>
      <c r="AL46" s="376"/>
      <c r="AM46" s="231" t="s">
        <v>38</v>
      </c>
      <c r="AN46" s="232"/>
      <c r="AO46" s="232"/>
      <c r="AP46" s="232"/>
      <c r="AQ46" s="232"/>
      <c r="AR46" s="232"/>
      <c r="AS46" s="233"/>
      <c r="AT46" s="231" t="s">
        <v>38</v>
      </c>
      <c r="AU46" s="232"/>
      <c r="AV46" s="232"/>
      <c r="AW46" s="232"/>
      <c r="AX46" s="232"/>
      <c r="AY46" s="232"/>
      <c r="AZ46" s="233"/>
      <c r="BA46" s="231">
        <f>((_xlfn.SUMIFS($BA$14:$BA$43,$AB$14:$AB$43,"А",$DD$14:$DD$43,"0")))</f>
        <v>0</v>
      </c>
      <c r="BB46" s="232"/>
      <c r="BC46" s="232"/>
      <c r="BD46" s="232"/>
      <c r="BE46" s="232"/>
      <c r="BF46" s="233"/>
      <c r="BG46" s="231">
        <f>((_xlfn.SUMIFS($BG$14:$BG$43,$AB$14:$AB$43,"А",$DD$14:$DD$43,"0")))</f>
        <v>0</v>
      </c>
      <c r="BH46" s="232"/>
      <c r="BI46" s="232"/>
      <c r="BJ46" s="232"/>
      <c r="BK46" s="232"/>
      <c r="BL46" s="233"/>
      <c r="BM46" s="231">
        <f>((_xlfn.SUMIFS($BG$14:$BG$43,$AB$14:$AB$43,"А",$DD$14:$DD$43,"0")))</f>
        <v>0</v>
      </c>
      <c r="BN46" s="232"/>
      <c r="BO46" s="232"/>
      <c r="BP46" s="232"/>
      <c r="BQ46" s="232"/>
      <c r="BR46" s="233"/>
      <c r="BS46" s="231">
        <f>((_xlfn.SUMIFS($BG$14:$BG$43,$AB$14:$AB$43,"А",$DD$14:$DD$43,"0")))</f>
        <v>0</v>
      </c>
      <c r="BT46" s="232"/>
      <c r="BU46" s="232"/>
      <c r="BV46" s="232"/>
      <c r="BW46" s="233"/>
      <c r="BX46" s="35">
        <f>((_xlfn.SUMIFS($BX$14:$BX$43,$AB$14:$AB$43,"А",$DD$14:$DD$43,"0")))</f>
        <v>0</v>
      </c>
      <c r="BY46" s="35">
        <f>((_xlfn.SUMIFS($BY$14:$BY$43,$AB$14:$AB$43,"А",$DD$14:$DD$43,"0")))</f>
        <v>0</v>
      </c>
      <c r="BZ46" s="35">
        <f>((_xlfn.SUMIFS($BZ$14:$BZ$43,$AB$14:$AB$43,"А",$DD$14:$DD$43,"0")))</f>
        <v>0</v>
      </c>
      <c r="CA46" s="35">
        <f>((_xlfn.SUMIFS($CA$14:$CA$43,$AB$14:$AB$43,"А",$DD$14:$DD$43,"0")))</f>
        <v>0</v>
      </c>
      <c r="CB46" s="231"/>
      <c r="CC46" s="232"/>
      <c r="CD46" s="232"/>
      <c r="CE46" s="232"/>
      <c r="CF46" s="232"/>
      <c r="CG46" s="233"/>
      <c r="CH46" s="27"/>
      <c r="CI46" s="120"/>
      <c r="CJ46" s="231"/>
      <c r="CK46" s="232"/>
      <c r="CL46" s="232"/>
      <c r="CM46" s="232"/>
      <c r="CN46" s="232"/>
      <c r="CO46" s="233"/>
      <c r="CP46" s="237" t="s">
        <v>38</v>
      </c>
      <c r="CQ46" s="238"/>
      <c r="CR46" s="238"/>
      <c r="CS46" s="238"/>
      <c r="CT46" s="238"/>
      <c r="CU46" s="239"/>
      <c r="CV46" s="237" t="s">
        <v>38</v>
      </c>
      <c r="CW46" s="238"/>
      <c r="CX46" s="238"/>
      <c r="CY46" s="238"/>
      <c r="CZ46" s="239"/>
      <c r="DA46" s="237" t="s">
        <v>38</v>
      </c>
      <c r="DB46" s="238"/>
      <c r="DC46" s="238"/>
      <c r="DD46" s="60" t="s">
        <v>39</v>
      </c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</row>
    <row r="47" spans="1:208" ht="15.75" customHeight="1">
      <c r="A47" s="249" t="s">
        <v>42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1"/>
      <c r="AB47" s="29" t="s">
        <v>35</v>
      </c>
      <c r="AC47" s="51">
        <f>((_xlfn.SUMIFS($AC$12:$AC$22,$AB$12:$AB$22,"В")))</f>
        <v>7.41</v>
      </c>
      <c r="AD47" s="30"/>
      <c r="AE47" s="30"/>
      <c r="AF47" s="374" t="s">
        <v>38</v>
      </c>
      <c r="AG47" s="375"/>
      <c r="AH47" s="375"/>
      <c r="AI47" s="375"/>
      <c r="AJ47" s="375"/>
      <c r="AK47" s="375"/>
      <c r="AL47" s="376"/>
      <c r="AM47" s="231" t="s">
        <v>38</v>
      </c>
      <c r="AN47" s="232"/>
      <c r="AO47" s="232"/>
      <c r="AP47" s="232"/>
      <c r="AQ47" s="232"/>
      <c r="AR47" s="232"/>
      <c r="AS47" s="233"/>
      <c r="AT47" s="231" t="s">
        <v>38</v>
      </c>
      <c r="AU47" s="232"/>
      <c r="AV47" s="232"/>
      <c r="AW47" s="232"/>
      <c r="AX47" s="232"/>
      <c r="AY47" s="232"/>
      <c r="AZ47" s="233"/>
      <c r="BA47" s="231">
        <f>((_xlfn.SUMIFS($BA$14:$BA$43,$AB$14:$AB$43,"В",$DD$14:$DD$43,"0")))</f>
        <v>0</v>
      </c>
      <c r="BB47" s="232"/>
      <c r="BC47" s="232"/>
      <c r="BD47" s="232"/>
      <c r="BE47" s="232"/>
      <c r="BF47" s="233"/>
      <c r="BG47" s="231">
        <f>((_xlfn.SUMIFS($BG$14:$BG$43,$AB$14:$AB$43,"В",$DD$14:$DD$43,"0")))</f>
        <v>0</v>
      </c>
      <c r="BH47" s="232"/>
      <c r="BI47" s="232"/>
      <c r="BJ47" s="232"/>
      <c r="BK47" s="232"/>
      <c r="BL47" s="233"/>
      <c r="BM47" s="231">
        <f>((_xlfn.SUMIFS($BG$14:$BG$43,$AB$14:$AB$43,"В",$DD$14:$DD$43,"0")))</f>
        <v>0</v>
      </c>
      <c r="BN47" s="232"/>
      <c r="BO47" s="232"/>
      <c r="BP47" s="232"/>
      <c r="BQ47" s="232"/>
      <c r="BR47" s="233"/>
      <c r="BS47" s="231">
        <f>((_xlfn.SUMIFS($BG$14:$BG$43,$AB$14:$AB$43,"В",$DD$14:$DD$43,"0")))</f>
        <v>0</v>
      </c>
      <c r="BT47" s="232"/>
      <c r="BU47" s="232"/>
      <c r="BV47" s="232"/>
      <c r="BW47" s="233"/>
      <c r="BX47" s="35">
        <f>((_xlfn.SUMIFS($BX$14:$BX$43,$AB$14:$AB$43,"В",$DD$14:$DD$43,"0")))</f>
        <v>0</v>
      </c>
      <c r="BY47" s="35">
        <f>((_xlfn.SUMIFS($BY$14:$BY$43,$AB$14:$AB$43,"В",$DD$14:$DD$43,"0")))</f>
        <v>0</v>
      </c>
      <c r="BZ47" s="35">
        <f>((_xlfn.SUMIFS($BZ$14:$BZ$43,$AB$14:$AB$43,"В",$DD$14:$DD$43,"0")))</f>
        <v>0</v>
      </c>
      <c r="CA47" s="35">
        <f>((_xlfn.SUMIFS($CA$14:$CA$43,$AB$14:$AB$43,"В",$DD$14:$DD$43,"0")))</f>
        <v>0</v>
      </c>
      <c r="CB47" s="231"/>
      <c r="CC47" s="232"/>
      <c r="CD47" s="232"/>
      <c r="CE47" s="232"/>
      <c r="CF47" s="232"/>
      <c r="CG47" s="233"/>
      <c r="CH47" s="27"/>
      <c r="CI47" s="120"/>
      <c r="CJ47" s="231"/>
      <c r="CK47" s="232"/>
      <c r="CL47" s="232"/>
      <c r="CM47" s="232"/>
      <c r="CN47" s="232"/>
      <c r="CO47" s="233"/>
      <c r="CP47" s="237" t="s">
        <v>38</v>
      </c>
      <c r="CQ47" s="238"/>
      <c r="CR47" s="238"/>
      <c r="CS47" s="238"/>
      <c r="CT47" s="238"/>
      <c r="CU47" s="239"/>
      <c r="CV47" s="237" t="s">
        <v>38</v>
      </c>
      <c r="CW47" s="238"/>
      <c r="CX47" s="238"/>
      <c r="CY47" s="238"/>
      <c r="CZ47" s="239"/>
      <c r="DA47" s="237" t="s">
        <v>38</v>
      </c>
      <c r="DB47" s="238"/>
      <c r="DC47" s="238"/>
      <c r="DD47" s="60">
        <v>0</v>
      </c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</row>
    <row r="48" spans="1:208" ht="15">
      <c r="A48" s="252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B48" s="29" t="s">
        <v>35</v>
      </c>
      <c r="AC48" s="70">
        <f>((_xlfn.SUMIFS($AC$14:$AC$43,$AB$14:$AB$43,"В",$DD$14:$DD$43,"1")))</f>
        <v>0</v>
      </c>
      <c r="AD48" s="30"/>
      <c r="AE48" s="30"/>
      <c r="AF48" s="374" t="s">
        <v>38</v>
      </c>
      <c r="AG48" s="375"/>
      <c r="AH48" s="375"/>
      <c r="AI48" s="375"/>
      <c r="AJ48" s="375"/>
      <c r="AK48" s="375"/>
      <c r="AL48" s="376"/>
      <c r="AM48" s="231" t="s">
        <v>38</v>
      </c>
      <c r="AN48" s="232"/>
      <c r="AO48" s="232"/>
      <c r="AP48" s="232"/>
      <c r="AQ48" s="232"/>
      <c r="AR48" s="232"/>
      <c r="AS48" s="233"/>
      <c r="AT48" s="231" t="s">
        <v>38</v>
      </c>
      <c r="AU48" s="232"/>
      <c r="AV48" s="232"/>
      <c r="AW48" s="232"/>
      <c r="AX48" s="232"/>
      <c r="AY48" s="232"/>
      <c r="AZ48" s="233"/>
      <c r="BA48" s="231">
        <f>((_xlfn.SUMIFS($BA$14:$BA$43,$AB$14:$AB$43,"В",$DD$14:$DD$43,"1")))</f>
        <v>0</v>
      </c>
      <c r="BB48" s="232"/>
      <c r="BC48" s="232"/>
      <c r="BD48" s="232"/>
      <c r="BE48" s="232"/>
      <c r="BF48" s="233"/>
      <c r="BG48" s="231">
        <f>((_xlfn.SUMIFS($BG$14:$BG$43,$AB$14:$AB$43,"В",$DD$14:$DD$43,"1")))</f>
        <v>0</v>
      </c>
      <c r="BH48" s="232"/>
      <c r="BI48" s="232"/>
      <c r="BJ48" s="232"/>
      <c r="BK48" s="232"/>
      <c r="BL48" s="233"/>
      <c r="BM48" s="231">
        <f>((_xlfn.SUMIFS($BG$14:$BG$43,$AB$14:$AB$43,"В",$DD$14:$DD$43,"1")))</f>
        <v>0</v>
      </c>
      <c r="BN48" s="232"/>
      <c r="BO48" s="232"/>
      <c r="BP48" s="232"/>
      <c r="BQ48" s="232"/>
      <c r="BR48" s="233"/>
      <c r="BS48" s="231">
        <f>((_xlfn.SUMIFS($BG$14:$BG$43,$AB$14:$AB$43,"В",$DD$14:$DD$43,"1")))</f>
        <v>0</v>
      </c>
      <c r="BT48" s="232"/>
      <c r="BU48" s="232"/>
      <c r="BV48" s="232"/>
      <c r="BW48" s="233"/>
      <c r="BX48" s="35">
        <f>((_xlfn.SUMIFS($BX$14:$BX$43,$AB$14:$AB$43,"В",$DD$14:$DD$43,"1")))</f>
        <v>0</v>
      </c>
      <c r="BY48" s="35">
        <f>((_xlfn.SUMIFS($BY$14:$BY$43,$AB$14:$AB$43,"В",$DD$14:$DD$43,"0")))</f>
        <v>0</v>
      </c>
      <c r="BZ48" s="35">
        <f>((_xlfn.SUMIFS($BZ$14:$BZ$43,$AB$14:$AB$43,"В",$DD$14:$DD$43,"0")))</f>
        <v>0</v>
      </c>
      <c r="CA48" s="35">
        <f>((_xlfn.SUMIFS($CA$14:$CA$43,$AB$14:$AB$43,"В",$DD$14:$DD$43,"0")))</f>
        <v>0</v>
      </c>
      <c r="CB48" s="231"/>
      <c r="CC48" s="232"/>
      <c r="CD48" s="232"/>
      <c r="CE48" s="232"/>
      <c r="CF48" s="232"/>
      <c r="CG48" s="233"/>
      <c r="CH48" s="27"/>
      <c r="CI48" s="120"/>
      <c r="CJ48" s="231"/>
      <c r="CK48" s="232"/>
      <c r="CL48" s="232"/>
      <c r="CM48" s="232"/>
      <c r="CN48" s="232"/>
      <c r="CO48" s="233"/>
      <c r="CP48" s="237" t="s">
        <v>38</v>
      </c>
      <c r="CQ48" s="238"/>
      <c r="CR48" s="238"/>
      <c r="CS48" s="238"/>
      <c r="CT48" s="238"/>
      <c r="CU48" s="239"/>
      <c r="CV48" s="237" t="s">
        <v>38</v>
      </c>
      <c r="CW48" s="238"/>
      <c r="CX48" s="238"/>
      <c r="CY48" s="238"/>
      <c r="CZ48" s="239"/>
      <c r="DA48" s="237" t="s">
        <v>38</v>
      </c>
      <c r="DB48" s="238"/>
      <c r="DC48" s="238"/>
      <c r="DD48" s="60">
        <v>0</v>
      </c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</row>
    <row r="49" spans="1:208" ht="15" customHeight="1">
      <c r="A49" s="228" t="s">
        <v>43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30"/>
      <c r="AB49" s="29" t="s">
        <v>44</v>
      </c>
      <c r="AC49" s="36">
        <f>((_xlfn.SUMIFS($AC$14:$AC$43,$AB$14:$AB$43,"В1",$DD$14:$DD$43,"1")))</f>
        <v>0</v>
      </c>
      <c r="AD49" s="30"/>
      <c r="AE49" s="30"/>
      <c r="AF49" s="374" t="s">
        <v>38</v>
      </c>
      <c r="AG49" s="375"/>
      <c r="AH49" s="375"/>
      <c r="AI49" s="375"/>
      <c r="AJ49" s="375"/>
      <c r="AK49" s="375"/>
      <c r="AL49" s="376"/>
      <c r="AM49" s="231" t="s">
        <v>38</v>
      </c>
      <c r="AN49" s="232"/>
      <c r="AO49" s="232"/>
      <c r="AP49" s="232"/>
      <c r="AQ49" s="232"/>
      <c r="AR49" s="232"/>
      <c r="AS49" s="233"/>
      <c r="AT49" s="231" t="s">
        <v>38</v>
      </c>
      <c r="AU49" s="232"/>
      <c r="AV49" s="232"/>
      <c r="AW49" s="232"/>
      <c r="AX49" s="232"/>
      <c r="AY49" s="232"/>
      <c r="AZ49" s="233"/>
      <c r="BA49" s="231">
        <f>((_xlfn.SUMIFS($BA$14:$BA$43,$AB$14:$AB$43,"В1",$DD$14:$DD$43,"1")))</f>
        <v>0</v>
      </c>
      <c r="BB49" s="232"/>
      <c r="BC49" s="232"/>
      <c r="BD49" s="232"/>
      <c r="BE49" s="232"/>
      <c r="BF49" s="233"/>
      <c r="BG49" s="231">
        <f>((_xlfn.SUMIFS($BG$14:$BG$43,$AB$14:$AB$43,"В1",$DD$14:$DD$43,"1")))</f>
        <v>0</v>
      </c>
      <c r="BH49" s="232"/>
      <c r="BI49" s="232"/>
      <c r="BJ49" s="232"/>
      <c r="BK49" s="232"/>
      <c r="BL49" s="233"/>
      <c r="BM49" s="231">
        <f>((_xlfn.SUMIFS($BG$14:$BG$43,$AB$14:$AB$43,"В1",$DD$14:$DD$43,"1")))</f>
        <v>0</v>
      </c>
      <c r="BN49" s="232"/>
      <c r="BO49" s="232"/>
      <c r="BP49" s="232"/>
      <c r="BQ49" s="232"/>
      <c r="BR49" s="233"/>
      <c r="BS49" s="231">
        <f>((_xlfn.SUMIFS($BG$14:$BG$43,$AB$14:$AB$43,"В1",$DD$14:$DD$43,"1")))</f>
        <v>0</v>
      </c>
      <c r="BT49" s="232"/>
      <c r="BU49" s="232"/>
      <c r="BV49" s="232"/>
      <c r="BW49" s="233"/>
      <c r="BX49" s="35">
        <f>((_xlfn.SUMIFS($BX$14:$BX$43,$AB$14:$AB$43,"В1",$DD$14:$DD$43,"1")))</f>
        <v>0</v>
      </c>
      <c r="BY49" s="35">
        <f>((_xlfn.SUMIFS($BY$14:$BY$43,$AB$14:$AB$43,"В1",$DD$14:$DD$43,"1")))</f>
        <v>0</v>
      </c>
      <c r="BZ49" s="35">
        <f>((_xlfn.SUMIFS($BZ$14:$BZ$43,$AB$14:$AB$43,"В1",$DD$14:$DD$43,"1")))</f>
        <v>0</v>
      </c>
      <c r="CA49" s="35">
        <f>((_xlfn.SUMIFS($CA$14:$CA$43,$AB$14:$AB$43,"В1",$DD$14:$DD$43,"1")))</f>
        <v>0</v>
      </c>
      <c r="CB49" s="231"/>
      <c r="CC49" s="232"/>
      <c r="CD49" s="232"/>
      <c r="CE49" s="232"/>
      <c r="CF49" s="232"/>
      <c r="CG49" s="233"/>
      <c r="CH49" s="27"/>
      <c r="CI49" s="120"/>
      <c r="CJ49" s="231"/>
      <c r="CK49" s="232"/>
      <c r="CL49" s="232"/>
      <c r="CM49" s="232"/>
      <c r="CN49" s="232"/>
      <c r="CO49" s="233"/>
      <c r="CP49" s="237" t="s">
        <v>38</v>
      </c>
      <c r="CQ49" s="238"/>
      <c r="CR49" s="238"/>
      <c r="CS49" s="238"/>
      <c r="CT49" s="238"/>
      <c r="CU49" s="239"/>
      <c r="CV49" s="237" t="s">
        <v>38</v>
      </c>
      <c r="CW49" s="238"/>
      <c r="CX49" s="238"/>
      <c r="CY49" s="238"/>
      <c r="CZ49" s="239"/>
      <c r="DA49" s="237" t="s">
        <v>38</v>
      </c>
      <c r="DB49" s="238"/>
      <c r="DC49" s="238"/>
      <c r="DD49" s="60">
        <v>0</v>
      </c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</row>
    <row r="50" spans="5:108" s="14" customFormat="1" ht="12.75"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15"/>
      <c r="AC50" s="15"/>
      <c r="AD50" s="16"/>
      <c r="AE50" s="16"/>
      <c r="AF50" s="111"/>
      <c r="AG50" s="111"/>
      <c r="AH50" s="111"/>
      <c r="AI50" s="111"/>
      <c r="AJ50" s="111"/>
      <c r="AK50" s="111"/>
      <c r="AL50" s="111"/>
      <c r="AU50" s="111"/>
      <c r="AV50" s="111"/>
      <c r="AW50" s="111"/>
      <c r="AX50" s="111"/>
      <c r="AY50" s="111"/>
      <c r="AZ50" s="111"/>
      <c r="BA50" s="260"/>
      <c r="BB50" s="260"/>
      <c r="BC50" s="260"/>
      <c r="BD50" s="260"/>
      <c r="BE50" s="260"/>
      <c r="BF50" s="260"/>
      <c r="CI50" s="127">
        <f>SUM(CI12:CI49)</f>
        <v>227.5</v>
      </c>
      <c r="DD50" s="137"/>
    </row>
    <row r="52" ht="14.25">
      <c r="AC52" s="14">
        <f>AC22+AC21+AC20+AC19+AC18+AC17+AC16+AC15+AC14+AC13+AC12</f>
        <v>7.41</v>
      </c>
    </row>
    <row r="53" ht="14.25">
      <c r="AC53" s="14">
        <f>AC12+AC14+AC15</f>
        <v>6.48</v>
      </c>
    </row>
    <row r="54" ht="14.25">
      <c r="AC54" s="14">
        <f>AC22+AC21+AC20+AC19+AC18+AC17+AC16+AC13</f>
        <v>0.93</v>
      </c>
    </row>
  </sheetData>
  <sheetProtection/>
  <mergeCells count="660">
    <mergeCell ref="A3:BY3"/>
    <mergeCell ref="AF4:AL4"/>
    <mergeCell ref="AM4:AT4"/>
    <mergeCell ref="BE4:BO4"/>
    <mergeCell ref="BP4:BW4"/>
    <mergeCell ref="BX4:BZ4"/>
    <mergeCell ref="A6:AC6"/>
    <mergeCell ref="AD6:AD9"/>
    <mergeCell ref="AE6:AE9"/>
    <mergeCell ref="AF6:CH6"/>
    <mergeCell ref="CJ6:CO9"/>
    <mergeCell ref="CP6:DC7"/>
    <mergeCell ref="AF7:AL9"/>
    <mergeCell ref="AM7:AS9"/>
    <mergeCell ref="AT7:AZ9"/>
    <mergeCell ref="BA7:CG7"/>
    <mergeCell ref="DD6:DD9"/>
    <mergeCell ref="A7:F9"/>
    <mergeCell ref="G7:L9"/>
    <mergeCell ref="M7:M9"/>
    <mergeCell ref="N7:N9"/>
    <mergeCell ref="O7:O9"/>
    <mergeCell ref="P7:U9"/>
    <mergeCell ref="V7:AA9"/>
    <mergeCell ref="AB7:AB9"/>
    <mergeCell ref="AC7:AC9"/>
    <mergeCell ref="CH7:CI8"/>
    <mergeCell ref="BA8:BF9"/>
    <mergeCell ref="BG8:BW8"/>
    <mergeCell ref="BX8:CA8"/>
    <mergeCell ref="CB8:CG9"/>
    <mergeCell ref="CP8:CU9"/>
    <mergeCell ref="CV8:CZ9"/>
    <mergeCell ref="DA8:DC9"/>
    <mergeCell ref="BG9:BL9"/>
    <mergeCell ref="BM9:BR9"/>
    <mergeCell ref="BS9:BW9"/>
    <mergeCell ref="A10:F10"/>
    <mergeCell ref="G10:L10"/>
    <mergeCell ref="P10:U10"/>
    <mergeCell ref="V10:AA10"/>
    <mergeCell ref="AF10:AL10"/>
    <mergeCell ref="AM10:AS10"/>
    <mergeCell ref="AT10:AZ10"/>
    <mergeCell ref="BA10:BF10"/>
    <mergeCell ref="BG10:BL10"/>
    <mergeCell ref="BM10:BR10"/>
    <mergeCell ref="BS10:BW10"/>
    <mergeCell ref="CB10:CG10"/>
    <mergeCell ref="CJ10:CO10"/>
    <mergeCell ref="CP10:CU10"/>
    <mergeCell ref="CV10:CZ10"/>
    <mergeCell ref="DA10:DC10"/>
    <mergeCell ref="A11:F11"/>
    <mergeCell ref="G11:L11"/>
    <mergeCell ref="P11:U11"/>
    <mergeCell ref="V11:AA11"/>
    <mergeCell ref="AF11:AL11"/>
    <mergeCell ref="AM11:AS11"/>
    <mergeCell ref="AT11:AZ11"/>
    <mergeCell ref="BA11:BF11"/>
    <mergeCell ref="BG11:BL11"/>
    <mergeCell ref="BM11:BR11"/>
    <mergeCell ref="BS11:BW11"/>
    <mergeCell ref="CB11:CG11"/>
    <mergeCell ref="CJ11:CO11"/>
    <mergeCell ref="CP11:CU11"/>
    <mergeCell ref="CV11:CZ11"/>
    <mergeCell ref="DA11:DC11"/>
    <mergeCell ref="A12:F12"/>
    <mergeCell ref="G12:L12"/>
    <mergeCell ref="P12:U12"/>
    <mergeCell ref="V12:AA12"/>
    <mergeCell ref="AF12:AL12"/>
    <mergeCell ref="AM12:AS12"/>
    <mergeCell ref="AU12:AZ12"/>
    <mergeCell ref="BA12:BF12"/>
    <mergeCell ref="BG12:BL12"/>
    <mergeCell ref="BM12:BR12"/>
    <mergeCell ref="BS12:BW12"/>
    <mergeCell ref="CB12:CG12"/>
    <mergeCell ref="CJ12:CO12"/>
    <mergeCell ref="CP12:CU12"/>
    <mergeCell ref="CV12:CZ12"/>
    <mergeCell ref="DA12:DC12"/>
    <mergeCell ref="A13:F13"/>
    <mergeCell ref="G13:L13"/>
    <mergeCell ref="P13:U13"/>
    <mergeCell ref="V13:AA13"/>
    <mergeCell ref="AF13:AL13"/>
    <mergeCell ref="AM13:AS13"/>
    <mergeCell ref="AU13:AZ13"/>
    <mergeCell ref="BA13:BF13"/>
    <mergeCell ref="BG13:BL13"/>
    <mergeCell ref="BM13:BR13"/>
    <mergeCell ref="BS13:BW13"/>
    <mergeCell ref="CB13:CG13"/>
    <mergeCell ref="CJ13:CO13"/>
    <mergeCell ref="CP13:CU13"/>
    <mergeCell ref="CV13:CZ13"/>
    <mergeCell ref="DA13:DC13"/>
    <mergeCell ref="A14:F14"/>
    <mergeCell ref="G14:L14"/>
    <mergeCell ref="P14:U14"/>
    <mergeCell ref="V14:AA14"/>
    <mergeCell ref="AF14:AL14"/>
    <mergeCell ref="AM14:AS14"/>
    <mergeCell ref="AU14:AZ14"/>
    <mergeCell ref="BA14:BF14"/>
    <mergeCell ref="BG14:BL14"/>
    <mergeCell ref="BM14:BR14"/>
    <mergeCell ref="BS14:BW14"/>
    <mergeCell ref="CB14:CG14"/>
    <mergeCell ref="CJ14:CO14"/>
    <mergeCell ref="CP14:CU14"/>
    <mergeCell ref="CV14:CZ14"/>
    <mergeCell ref="DA14:DC14"/>
    <mergeCell ref="A15:F15"/>
    <mergeCell ref="G15:L15"/>
    <mergeCell ref="P15:U15"/>
    <mergeCell ref="V15:AA15"/>
    <mergeCell ref="AF15:AL15"/>
    <mergeCell ref="AM15:AS15"/>
    <mergeCell ref="AU15:AZ15"/>
    <mergeCell ref="BA15:BF15"/>
    <mergeCell ref="BG15:BL15"/>
    <mergeCell ref="BM15:BR15"/>
    <mergeCell ref="BS15:BW15"/>
    <mergeCell ref="CB15:CG15"/>
    <mergeCell ref="CJ15:CO15"/>
    <mergeCell ref="CP15:CU15"/>
    <mergeCell ref="CV15:CZ15"/>
    <mergeCell ref="DA15:DC15"/>
    <mergeCell ref="A16:F16"/>
    <mergeCell ref="G16:L16"/>
    <mergeCell ref="P16:U16"/>
    <mergeCell ref="V16:AA16"/>
    <mergeCell ref="AF16:AL16"/>
    <mergeCell ref="AM16:AS16"/>
    <mergeCell ref="AU16:AZ16"/>
    <mergeCell ref="BA16:BF16"/>
    <mergeCell ref="BG16:BL16"/>
    <mergeCell ref="BM16:BR16"/>
    <mergeCell ref="BS16:BW16"/>
    <mergeCell ref="CB16:CG16"/>
    <mergeCell ref="CJ16:CO16"/>
    <mergeCell ref="CP16:CU16"/>
    <mergeCell ref="CV16:CZ16"/>
    <mergeCell ref="DA16:DC16"/>
    <mergeCell ref="A17:F17"/>
    <mergeCell ref="G17:L17"/>
    <mergeCell ref="P17:U17"/>
    <mergeCell ref="V17:AA17"/>
    <mergeCell ref="AF17:AL17"/>
    <mergeCell ref="AM17:AS17"/>
    <mergeCell ref="AT17:AZ17"/>
    <mergeCell ref="BA17:BF17"/>
    <mergeCell ref="BG17:BL17"/>
    <mergeCell ref="BM17:BR17"/>
    <mergeCell ref="BS17:BW17"/>
    <mergeCell ref="CB17:CG17"/>
    <mergeCell ref="CJ17:CO17"/>
    <mergeCell ref="CP17:CU17"/>
    <mergeCell ref="CV17:CZ17"/>
    <mergeCell ref="DA17:DC17"/>
    <mergeCell ref="A18:F18"/>
    <mergeCell ref="G18:L18"/>
    <mergeCell ref="P18:U18"/>
    <mergeCell ref="V18:AA18"/>
    <mergeCell ref="AF18:AL18"/>
    <mergeCell ref="AM18:AS18"/>
    <mergeCell ref="AT18:AZ18"/>
    <mergeCell ref="BA18:BF18"/>
    <mergeCell ref="BG18:BL18"/>
    <mergeCell ref="BM18:BR18"/>
    <mergeCell ref="BS18:BW18"/>
    <mergeCell ref="CB18:CG18"/>
    <mergeCell ref="CJ18:CO18"/>
    <mergeCell ref="CP18:CU18"/>
    <mergeCell ref="CV18:CZ18"/>
    <mergeCell ref="DA18:DC18"/>
    <mergeCell ref="A19:F19"/>
    <mergeCell ref="G19:L19"/>
    <mergeCell ref="P19:U19"/>
    <mergeCell ref="V19:AA19"/>
    <mergeCell ref="AF19:AL19"/>
    <mergeCell ref="AM19:AS19"/>
    <mergeCell ref="AT19:AZ19"/>
    <mergeCell ref="BA19:BF19"/>
    <mergeCell ref="BG19:BL19"/>
    <mergeCell ref="BM19:BR19"/>
    <mergeCell ref="BS19:BW19"/>
    <mergeCell ref="CB19:CG19"/>
    <mergeCell ref="CJ19:CO19"/>
    <mergeCell ref="CP19:CU19"/>
    <mergeCell ref="CV19:CZ19"/>
    <mergeCell ref="DA19:DC19"/>
    <mergeCell ref="A20:F20"/>
    <mergeCell ref="G20:L20"/>
    <mergeCell ref="P20:U20"/>
    <mergeCell ref="V20:AA20"/>
    <mergeCell ref="AF20:AL20"/>
    <mergeCell ref="AM20:AS20"/>
    <mergeCell ref="AT20:AZ20"/>
    <mergeCell ref="BA20:BF20"/>
    <mergeCell ref="BG20:BL20"/>
    <mergeCell ref="BM20:BR20"/>
    <mergeCell ref="BS20:BW20"/>
    <mergeCell ref="CB20:CG20"/>
    <mergeCell ref="CJ20:CO20"/>
    <mergeCell ref="CP20:CU20"/>
    <mergeCell ref="CV20:CZ20"/>
    <mergeCell ref="DA20:DC20"/>
    <mergeCell ref="A21:F21"/>
    <mergeCell ref="G21:L21"/>
    <mergeCell ref="P21:U21"/>
    <mergeCell ref="V21:AA21"/>
    <mergeCell ref="AF21:AL21"/>
    <mergeCell ref="AM21:AS21"/>
    <mergeCell ref="AT21:AZ21"/>
    <mergeCell ref="BA21:BF21"/>
    <mergeCell ref="BG21:BL21"/>
    <mergeCell ref="BM21:BR21"/>
    <mergeCell ref="BS21:BW21"/>
    <mergeCell ref="CB21:CG21"/>
    <mergeCell ref="CJ21:CO21"/>
    <mergeCell ref="CP21:CU21"/>
    <mergeCell ref="CV21:CZ21"/>
    <mergeCell ref="DA21:DC21"/>
    <mergeCell ref="A22:F22"/>
    <mergeCell ref="G22:L22"/>
    <mergeCell ref="P22:U22"/>
    <mergeCell ref="V22:AA22"/>
    <mergeCell ref="AF22:AL22"/>
    <mergeCell ref="AM22:AS22"/>
    <mergeCell ref="AT22:AZ22"/>
    <mergeCell ref="BA22:BF22"/>
    <mergeCell ref="BG22:BL22"/>
    <mergeCell ref="BM22:BR22"/>
    <mergeCell ref="BS22:BW22"/>
    <mergeCell ref="CB22:CG22"/>
    <mergeCell ref="CJ22:CO22"/>
    <mergeCell ref="CP22:CU22"/>
    <mergeCell ref="CV22:CZ22"/>
    <mergeCell ref="DA22:DC22"/>
    <mergeCell ref="A23:F23"/>
    <mergeCell ref="G23:L23"/>
    <mergeCell ref="P23:U23"/>
    <mergeCell ref="V23:AA23"/>
    <mergeCell ref="AF23:AL23"/>
    <mergeCell ref="AM23:AS23"/>
    <mergeCell ref="AT23:AZ23"/>
    <mergeCell ref="BA23:BF23"/>
    <mergeCell ref="BG23:BL23"/>
    <mergeCell ref="BM23:BR23"/>
    <mergeCell ref="BS23:BW23"/>
    <mergeCell ref="CB23:CG23"/>
    <mergeCell ref="CJ23:CO23"/>
    <mergeCell ref="CP23:CU23"/>
    <mergeCell ref="CV23:CZ23"/>
    <mergeCell ref="DA23:DC23"/>
    <mergeCell ref="A24:F24"/>
    <mergeCell ref="G24:L24"/>
    <mergeCell ref="P24:U24"/>
    <mergeCell ref="V24:AA24"/>
    <mergeCell ref="AF24:AL24"/>
    <mergeCell ref="AM24:AS24"/>
    <mergeCell ref="AT24:AZ24"/>
    <mergeCell ref="BA24:BF24"/>
    <mergeCell ref="BG24:BL24"/>
    <mergeCell ref="BM24:BR24"/>
    <mergeCell ref="BS24:BW24"/>
    <mergeCell ref="CB24:CG24"/>
    <mergeCell ref="CJ24:CO24"/>
    <mergeCell ref="CP24:CU24"/>
    <mergeCell ref="CV24:CZ24"/>
    <mergeCell ref="DA24:DC24"/>
    <mergeCell ref="A25:F25"/>
    <mergeCell ref="G25:L25"/>
    <mergeCell ref="P25:U25"/>
    <mergeCell ref="V25:AA25"/>
    <mergeCell ref="AF25:AL25"/>
    <mergeCell ref="AM25:AS25"/>
    <mergeCell ref="AT25:AZ25"/>
    <mergeCell ref="BA25:BF25"/>
    <mergeCell ref="BG25:BL25"/>
    <mergeCell ref="BM25:BR25"/>
    <mergeCell ref="BS25:BW25"/>
    <mergeCell ref="CB25:CG25"/>
    <mergeCell ref="CJ25:CO25"/>
    <mergeCell ref="CP25:CU25"/>
    <mergeCell ref="CV25:CZ25"/>
    <mergeCell ref="DA25:DC25"/>
    <mergeCell ref="A26:F26"/>
    <mergeCell ref="G26:L26"/>
    <mergeCell ref="P26:U26"/>
    <mergeCell ref="V26:AA26"/>
    <mergeCell ref="AF26:AL26"/>
    <mergeCell ref="AM26:AS26"/>
    <mergeCell ref="AT26:AZ26"/>
    <mergeCell ref="BA26:BF26"/>
    <mergeCell ref="BG26:BL26"/>
    <mergeCell ref="BM26:BR26"/>
    <mergeCell ref="BS26:BW26"/>
    <mergeCell ref="CB26:CG26"/>
    <mergeCell ref="CJ26:CO26"/>
    <mergeCell ref="CP26:CU26"/>
    <mergeCell ref="CV26:CZ26"/>
    <mergeCell ref="DA26:DC26"/>
    <mergeCell ref="A27:F27"/>
    <mergeCell ref="G27:L27"/>
    <mergeCell ref="P27:U27"/>
    <mergeCell ref="V27:AA27"/>
    <mergeCell ref="AF27:AL27"/>
    <mergeCell ref="AM27:AS27"/>
    <mergeCell ref="AT27:AZ27"/>
    <mergeCell ref="BA27:BF27"/>
    <mergeCell ref="BG27:BL27"/>
    <mergeCell ref="BM27:BR27"/>
    <mergeCell ref="BS27:BW27"/>
    <mergeCell ref="CB27:CG27"/>
    <mergeCell ref="CJ27:CO27"/>
    <mergeCell ref="CP27:CU27"/>
    <mergeCell ref="CV27:CZ27"/>
    <mergeCell ref="DA27:DC27"/>
    <mergeCell ref="A28:F28"/>
    <mergeCell ref="G28:L28"/>
    <mergeCell ref="P28:U28"/>
    <mergeCell ref="V28:AA28"/>
    <mergeCell ref="AF28:AL28"/>
    <mergeCell ref="AM28:AS28"/>
    <mergeCell ref="AT28:AZ28"/>
    <mergeCell ref="BA28:BF28"/>
    <mergeCell ref="BG28:BL28"/>
    <mergeCell ref="BM28:BR28"/>
    <mergeCell ref="BS28:BW28"/>
    <mergeCell ref="CB28:CG28"/>
    <mergeCell ref="CJ28:CO28"/>
    <mergeCell ref="CP28:CU28"/>
    <mergeCell ref="CV28:CZ28"/>
    <mergeCell ref="DA28:DC28"/>
    <mergeCell ref="A29:F29"/>
    <mergeCell ref="G29:L29"/>
    <mergeCell ref="P29:U29"/>
    <mergeCell ref="V29:AA29"/>
    <mergeCell ref="AF29:AL29"/>
    <mergeCell ref="AM29:AS29"/>
    <mergeCell ref="AT29:AZ29"/>
    <mergeCell ref="BA29:BF29"/>
    <mergeCell ref="BG29:BL29"/>
    <mergeCell ref="BM29:BR29"/>
    <mergeCell ref="BS29:BW29"/>
    <mergeCell ref="CB29:CG29"/>
    <mergeCell ref="CJ29:CO29"/>
    <mergeCell ref="CP29:CU29"/>
    <mergeCell ref="CV29:CZ29"/>
    <mergeCell ref="DA29:DC29"/>
    <mergeCell ref="A30:F30"/>
    <mergeCell ref="G30:L30"/>
    <mergeCell ref="P30:U30"/>
    <mergeCell ref="V30:AA30"/>
    <mergeCell ref="AF30:AL30"/>
    <mergeCell ref="AM30:AS30"/>
    <mergeCell ref="AT30:AZ30"/>
    <mergeCell ref="BA30:BF30"/>
    <mergeCell ref="BG30:BL30"/>
    <mergeCell ref="BM30:BR30"/>
    <mergeCell ref="BS30:BW30"/>
    <mergeCell ref="CB30:CG30"/>
    <mergeCell ref="CJ30:CO30"/>
    <mergeCell ref="CP30:CU30"/>
    <mergeCell ref="CV30:CZ30"/>
    <mergeCell ref="DA30:DC30"/>
    <mergeCell ref="A31:F31"/>
    <mergeCell ref="G31:L31"/>
    <mergeCell ref="P31:U31"/>
    <mergeCell ref="V31:AA31"/>
    <mergeCell ref="AF31:AL31"/>
    <mergeCell ref="AM31:AS31"/>
    <mergeCell ref="AT31:AZ31"/>
    <mergeCell ref="BA31:BF31"/>
    <mergeCell ref="BG31:BL31"/>
    <mergeCell ref="BM31:BR31"/>
    <mergeCell ref="BS31:BW31"/>
    <mergeCell ref="CB31:CG31"/>
    <mergeCell ref="CJ31:CO31"/>
    <mergeCell ref="CP31:CU31"/>
    <mergeCell ref="CV31:CZ31"/>
    <mergeCell ref="DA31:DC31"/>
    <mergeCell ref="A32:F32"/>
    <mergeCell ref="G32:L32"/>
    <mergeCell ref="P32:U32"/>
    <mergeCell ref="V32:AA32"/>
    <mergeCell ref="AF32:AL32"/>
    <mergeCell ref="AM32:AS32"/>
    <mergeCell ref="AT32:AZ32"/>
    <mergeCell ref="BA32:BF32"/>
    <mergeCell ref="BG32:BL32"/>
    <mergeCell ref="BM32:BR32"/>
    <mergeCell ref="BS32:BW32"/>
    <mergeCell ref="CB32:CG32"/>
    <mergeCell ref="CJ32:CO32"/>
    <mergeCell ref="CP32:CU32"/>
    <mergeCell ref="CV32:CZ32"/>
    <mergeCell ref="DA32:DC32"/>
    <mergeCell ref="A33:F33"/>
    <mergeCell ref="G33:L33"/>
    <mergeCell ref="P33:U33"/>
    <mergeCell ref="V33:AA33"/>
    <mergeCell ref="AF33:AL33"/>
    <mergeCell ref="AM33:AS33"/>
    <mergeCell ref="AT33:AZ33"/>
    <mergeCell ref="BA33:BF33"/>
    <mergeCell ref="BG33:BL33"/>
    <mergeCell ref="BM33:BR33"/>
    <mergeCell ref="BS33:BW33"/>
    <mergeCell ref="CB33:CG33"/>
    <mergeCell ref="CJ33:CO33"/>
    <mergeCell ref="CP33:CU33"/>
    <mergeCell ref="CV33:CZ33"/>
    <mergeCell ref="DA33:DC33"/>
    <mergeCell ref="A34:F34"/>
    <mergeCell ref="G34:L34"/>
    <mergeCell ref="P34:U34"/>
    <mergeCell ref="V34:AA34"/>
    <mergeCell ref="AF34:AL34"/>
    <mergeCell ref="AM34:AS34"/>
    <mergeCell ref="AT34:AZ34"/>
    <mergeCell ref="BA34:BF34"/>
    <mergeCell ref="BG34:BL34"/>
    <mergeCell ref="BM34:BR34"/>
    <mergeCell ref="BS34:BW34"/>
    <mergeCell ref="CB34:CG34"/>
    <mergeCell ref="CJ34:CO34"/>
    <mergeCell ref="CP34:CU34"/>
    <mergeCell ref="CV34:CZ34"/>
    <mergeCell ref="DA34:DC34"/>
    <mergeCell ref="A35:F35"/>
    <mergeCell ref="G35:L35"/>
    <mergeCell ref="P35:U35"/>
    <mergeCell ref="V35:AA35"/>
    <mergeCell ref="AF35:AL35"/>
    <mergeCell ref="AM35:AS35"/>
    <mergeCell ref="AT35:AZ35"/>
    <mergeCell ref="BA35:BF35"/>
    <mergeCell ref="BG35:BL35"/>
    <mergeCell ref="BM35:BR35"/>
    <mergeCell ref="BS35:BW35"/>
    <mergeCell ref="CB35:CG35"/>
    <mergeCell ref="CJ35:CO35"/>
    <mergeCell ref="CP35:CU35"/>
    <mergeCell ref="CV35:CZ35"/>
    <mergeCell ref="DA35:DC35"/>
    <mergeCell ref="A36:F36"/>
    <mergeCell ref="G36:L36"/>
    <mergeCell ref="P36:U36"/>
    <mergeCell ref="V36:AA36"/>
    <mergeCell ref="AF36:AL36"/>
    <mergeCell ref="AM36:AS36"/>
    <mergeCell ref="AT36:AZ36"/>
    <mergeCell ref="BA36:BF36"/>
    <mergeCell ref="BG36:BL36"/>
    <mergeCell ref="BM36:BR36"/>
    <mergeCell ref="BS36:BW36"/>
    <mergeCell ref="CB36:CG36"/>
    <mergeCell ref="CJ36:CO36"/>
    <mergeCell ref="CP36:CU36"/>
    <mergeCell ref="CV36:CZ36"/>
    <mergeCell ref="DA36:DC36"/>
    <mergeCell ref="A37:F37"/>
    <mergeCell ref="G37:L37"/>
    <mergeCell ref="P37:U37"/>
    <mergeCell ref="V37:AA37"/>
    <mergeCell ref="AF37:AL37"/>
    <mergeCell ref="AM37:AS37"/>
    <mergeCell ref="AT37:AZ37"/>
    <mergeCell ref="BA37:BF37"/>
    <mergeCell ref="BG37:BL37"/>
    <mergeCell ref="BM37:BR37"/>
    <mergeCell ref="BS37:BW37"/>
    <mergeCell ref="CB37:CG37"/>
    <mergeCell ref="CJ37:CO37"/>
    <mergeCell ref="CP37:CU37"/>
    <mergeCell ref="CV37:CZ37"/>
    <mergeCell ref="DA37:DC37"/>
    <mergeCell ref="A38:F38"/>
    <mergeCell ref="G38:L38"/>
    <mergeCell ref="P38:U38"/>
    <mergeCell ref="V38:AA38"/>
    <mergeCell ref="AF38:AL38"/>
    <mergeCell ref="AM38:AS38"/>
    <mergeCell ref="AT38:AZ38"/>
    <mergeCell ref="BA38:BF38"/>
    <mergeCell ref="BG38:BL38"/>
    <mergeCell ref="BM38:BR38"/>
    <mergeCell ref="BS38:BW38"/>
    <mergeCell ref="CB38:CG38"/>
    <mergeCell ref="CJ38:CO38"/>
    <mergeCell ref="CP38:CU38"/>
    <mergeCell ref="CV38:CZ38"/>
    <mergeCell ref="DA38:DC38"/>
    <mergeCell ref="A39:F39"/>
    <mergeCell ref="G39:L39"/>
    <mergeCell ref="P39:U39"/>
    <mergeCell ref="V39:AA39"/>
    <mergeCell ref="AF39:AL39"/>
    <mergeCell ref="AM39:AS39"/>
    <mergeCell ref="AT39:AZ39"/>
    <mergeCell ref="BA39:BF39"/>
    <mergeCell ref="BG39:BL39"/>
    <mergeCell ref="BM39:BR39"/>
    <mergeCell ref="BS39:BW39"/>
    <mergeCell ref="CB39:CG39"/>
    <mergeCell ref="CJ39:CO39"/>
    <mergeCell ref="CP39:CU39"/>
    <mergeCell ref="CV39:CZ39"/>
    <mergeCell ref="DA39:DC39"/>
    <mergeCell ref="A40:F40"/>
    <mergeCell ref="G40:L40"/>
    <mergeCell ref="P40:U40"/>
    <mergeCell ref="V40:AA40"/>
    <mergeCell ref="AF40:AL40"/>
    <mergeCell ref="AM40:AS40"/>
    <mergeCell ref="AT40:AZ40"/>
    <mergeCell ref="BA40:BF40"/>
    <mergeCell ref="BG40:BL40"/>
    <mergeCell ref="BM40:BR40"/>
    <mergeCell ref="BS40:BW40"/>
    <mergeCell ref="CB40:CG40"/>
    <mergeCell ref="CJ40:CO40"/>
    <mergeCell ref="CP40:CU40"/>
    <mergeCell ref="CV40:CZ40"/>
    <mergeCell ref="DA40:DC40"/>
    <mergeCell ref="A41:F41"/>
    <mergeCell ref="G41:L41"/>
    <mergeCell ref="P41:U41"/>
    <mergeCell ref="V41:AA41"/>
    <mergeCell ref="AF41:AL41"/>
    <mergeCell ref="AM41:AS41"/>
    <mergeCell ref="AT41:AZ41"/>
    <mergeCell ref="BA41:BF41"/>
    <mergeCell ref="BG41:BL41"/>
    <mergeCell ref="BM41:BR41"/>
    <mergeCell ref="BS41:BW41"/>
    <mergeCell ref="CB41:CG41"/>
    <mergeCell ref="CJ41:CO41"/>
    <mergeCell ref="CP41:CU41"/>
    <mergeCell ref="CV41:CZ41"/>
    <mergeCell ref="DA41:DC41"/>
    <mergeCell ref="A42:F42"/>
    <mergeCell ref="G42:L42"/>
    <mergeCell ref="P42:U42"/>
    <mergeCell ref="V42:AA42"/>
    <mergeCell ref="AF42:AL42"/>
    <mergeCell ref="AM42:AS42"/>
    <mergeCell ref="AT42:AZ42"/>
    <mergeCell ref="BA42:BF42"/>
    <mergeCell ref="BG42:BL42"/>
    <mergeCell ref="BM42:BR42"/>
    <mergeCell ref="BS42:BW42"/>
    <mergeCell ref="CB42:CG42"/>
    <mergeCell ref="CJ42:CO42"/>
    <mergeCell ref="CP42:CU42"/>
    <mergeCell ref="CV42:CZ42"/>
    <mergeCell ref="DA42:DC42"/>
    <mergeCell ref="A43:F43"/>
    <mergeCell ref="G43:L43"/>
    <mergeCell ref="P43:U43"/>
    <mergeCell ref="V43:AA43"/>
    <mergeCell ref="AF43:AL43"/>
    <mergeCell ref="AM43:AS43"/>
    <mergeCell ref="AT43:AZ43"/>
    <mergeCell ref="BA43:BF43"/>
    <mergeCell ref="BG43:BL43"/>
    <mergeCell ref="BM43:BR43"/>
    <mergeCell ref="BS43:BW43"/>
    <mergeCell ref="CB43:CG43"/>
    <mergeCell ref="CJ43:CO43"/>
    <mergeCell ref="CP43:CU43"/>
    <mergeCell ref="CV43:CZ43"/>
    <mergeCell ref="DA43:DC43"/>
    <mergeCell ref="A44:AA44"/>
    <mergeCell ref="AF44:AL44"/>
    <mergeCell ref="AM44:AS44"/>
    <mergeCell ref="AT44:AZ44"/>
    <mergeCell ref="BA44:BF44"/>
    <mergeCell ref="BG44:BL44"/>
    <mergeCell ref="BM44:BR44"/>
    <mergeCell ref="BS44:BW44"/>
    <mergeCell ref="CB44:CG44"/>
    <mergeCell ref="CJ44:CO44"/>
    <mergeCell ref="CP44:CU44"/>
    <mergeCell ref="CV44:CZ44"/>
    <mergeCell ref="DA44:DC44"/>
    <mergeCell ref="A45:AA45"/>
    <mergeCell ref="AF45:AL45"/>
    <mergeCell ref="AM45:AS45"/>
    <mergeCell ref="AT45:AZ45"/>
    <mergeCell ref="BA45:BF45"/>
    <mergeCell ref="BG45:BL45"/>
    <mergeCell ref="BM45:BR45"/>
    <mergeCell ref="BS45:BW45"/>
    <mergeCell ref="CB45:CG45"/>
    <mergeCell ref="CJ45:CO45"/>
    <mergeCell ref="CP45:CU45"/>
    <mergeCell ref="CV45:CZ45"/>
    <mergeCell ref="DA45:DC45"/>
    <mergeCell ref="A46:AA46"/>
    <mergeCell ref="AF46:AL46"/>
    <mergeCell ref="AM46:AS46"/>
    <mergeCell ref="AT46:AZ46"/>
    <mergeCell ref="BA46:BF46"/>
    <mergeCell ref="BG46:BL46"/>
    <mergeCell ref="BM46:BR46"/>
    <mergeCell ref="BS46:BW46"/>
    <mergeCell ref="CB46:CG46"/>
    <mergeCell ref="CJ46:CO46"/>
    <mergeCell ref="CP46:CU46"/>
    <mergeCell ref="CV46:CZ46"/>
    <mergeCell ref="DA46:DC46"/>
    <mergeCell ref="A47:AA48"/>
    <mergeCell ref="AF47:AL47"/>
    <mergeCell ref="AM47:AS47"/>
    <mergeCell ref="AT47:AZ47"/>
    <mergeCell ref="BA47:BF47"/>
    <mergeCell ref="BG47:BL47"/>
    <mergeCell ref="BM47:BR47"/>
    <mergeCell ref="BS47:BW47"/>
    <mergeCell ref="CB47:CG47"/>
    <mergeCell ref="CJ47:CO47"/>
    <mergeCell ref="CP47:CU47"/>
    <mergeCell ref="CV47:CZ47"/>
    <mergeCell ref="DA47:DC47"/>
    <mergeCell ref="AF48:AL48"/>
    <mergeCell ref="AM48:AS48"/>
    <mergeCell ref="AT48:AZ48"/>
    <mergeCell ref="BA48:BF48"/>
    <mergeCell ref="BG48:BL48"/>
    <mergeCell ref="BM48:BR48"/>
    <mergeCell ref="BS48:BW48"/>
    <mergeCell ref="CB48:CG48"/>
    <mergeCell ref="CJ48:CO48"/>
    <mergeCell ref="CP48:CU48"/>
    <mergeCell ref="CV48:CZ48"/>
    <mergeCell ref="DA48:DC48"/>
    <mergeCell ref="A49:AA49"/>
    <mergeCell ref="AF49:AL49"/>
    <mergeCell ref="AM49:AS49"/>
    <mergeCell ref="AT49:AZ49"/>
    <mergeCell ref="BA49:BF49"/>
    <mergeCell ref="BG49:BL49"/>
    <mergeCell ref="BM49:BR49"/>
    <mergeCell ref="BS49:BW49"/>
    <mergeCell ref="CB49:CG49"/>
    <mergeCell ref="CJ49:CO49"/>
    <mergeCell ref="CP49:CU49"/>
    <mergeCell ref="CV49:CZ49"/>
    <mergeCell ref="DA49:DC49"/>
    <mergeCell ref="E50:AA50"/>
    <mergeCell ref="BA50:BF50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R48"/>
  <sheetViews>
    <sheetView zoomScalePageLayoutView="0" workbookViewId="0" topLeftCell="BC7">
      <selection activeCell="DW12" sqref="DW12"/>
    </sheetView>
  </sheetViews>
  <sheetFormatPr defaultColWidth="0.74609375" defaultRowHeight="14.25" outlineLevelRow="1" outlineLevelCol="1"/>
  <cols>
    <col min="1" max="11" width="0.74609375" style="14" customWidth="1"/>
    <col min="12" max="12" width="8.50390625" style="14" customWidth="1"/>
    <col min="13" max="17" width="0.74609375" style="14" customWidth="1"/>
    <col min="18" max="18" width="5.375" style="14" customWidth="1"/>
    <col min="19" max="23" width="0.74609375" style="14" customWidth="1"/>
    <col min="24" max="24" width="3.75390625" style="14" customWidth="1"/>
    <col min="25" max="25" width="6.375" style="14" customWidth="1"/>
    <col min="26" max="26" width="6.125" style="14" customWidth="1"/>
    <col min="27" max="28" width="0.74609375" style="14" customWidth="1"/>
    <col min="29" max="29" width="3.25390625" style="14" customWidth="1"/>
    <col min="30" max="36" width="0.74609375" style="14" customWidth="1"/>
    <col min="37" max="37" width="5.25390625" style="14" customWidth="1"/>
    <col min="38" max="38" width="7.375" style="14" customWidth="1"/>
    <col min="39" max="39" width="2.75390625" style="14" customWidth="1"/>
    <col min="40" max="43" width="0.74609375" style="14" customWidth="1"/>
    <col min="44" max="44" width="11.625" style="14" customWidth="1"/>
    <col min="45" max="45" width="5.00390625" style="14" customWidth="1"/>
    <col min="46" max="46" width="8.625" style="14" customWidth="1"/>
    <col min="47" max="47" width="6.50390625" style="14" hidden="1" customWidth="1" outlineLevel="1"/>
    <col min="48" max="48" width="8.375" style="14" hidden="1" customWidth="1" outlineLevel="1"/>
    <col min="49" max="49" width="3.50390625" style="14" customWidth="1" collapsed="1"/>
    <col min="50" max="54" width="0.74609375" style="14" customWidth="1"/>
    <col min="55" max="55" width="11.75390625" style="14" customWidth="1"/>
    <col min="56" max="60" width="0.74609375" style="14" customWidth="1"/>
    <col min="61" max="61" width="4.25390625" style="14" customWidth="1"/>
    <col min="62" max="68" width="0.74609375" style="14" customWidth="1"/>
    <col min="69" max="69" width="6.00390625" style="14" customWidth="1"/>
    <col min="70" max="70" width="0.875" style="14" customWidth="1"/>
    <col min="71" max="78" width="0.74609375" style="14" customWidth="1"/>
    <col min="79" max="79" width="2.25390625" style="14" customWidth="1"/>
    <col min="80" max="88" width="0.74609375" style="14" customWidth="1"/>
    <col min="89" max="89" width="2.375" style="14" customWidth="1"/>
    <col min="90" max="92" width="0.74609375" style="14" customWidth="1"/>
    <col min="93" max="93" width="4.50390625" style="14" customWidth="1"/>
    <col min="94" max="94" width="4.25390625" style="14" customWidth="1"/>
    <col min="95" max="95" width="3.25390625" style="14" customWidth="1"/>
    <col min="96" max="96" width="4.375" style="14" customWidth="1"/>
    <col min="97" max="98" width="0.74609375" style="14" customWidth="1"/>
    <col min="99" max="99" width="0.5" style="14" customWidth="1"/>
    <col min="100" max="101" width="0.74609375" style="14" hidden="1" customWidth="1"/>
    <col min="102" max="102" width="7.125" style="14" customWidth="1"/>
    <col min="103" max="103" width="11.625" style="14" hidden="1" customWidth="1" outlineLevel="1"/>
    <col min="104" max="104" width="2.00390625" style="14" customWidth="1" collapsed="1"/>
    <col min="105" max="113" width="0.74609375" style="14" customWidth="1"/>
    <col min="114" max="114" width="4.25390625" style="14" customWidth="1"/>
    <col min="115" max="117" width="0.74609375" style="14" customWidth="1"/>
    <col min="118" max="118" width="4.50390625" style="14" customWidth="1"/>
    <col min="119" max="122" width="0.74609375" style="14" customWidth="1"/>
    <col min="123" max="123" width="0.6171875" style="14" customWidth="1"/>
    <col min="124" max="124" width="2.125" style="14" hidden="1" customWidth="1"/>
    <col min="125" max="125" width="2.50390625" style="14" customWidth="1"/>
    <col min="126" max="126" width="7.875" style="14" hidden="1" customWidth="1" outlineLevel="1"/>
    <col min="127" max="127" width="11.75390625" style="14" customWidth="1" collapsed="1"/>
    <col min="128" max="130" width="2.375" style="14" customWidth="1"/>
    <col min="131" max="223" width="0.74609375" style="14" customWidth="1"/>
    <col min="224" max="224" width="6.75390625" style="14" customWidth="1"/>
    <col min="225" max="226" width="0.74609375" style="14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8"/>
      <c r="AU4" s="18"/>
      <c r="AV4" s="18"/>
      <c r="AW4" s="138" t="s">
        <v>53</v>
      </c>
      <c r="AX4" s="138"/>
      <c r="AY4" s="138"/>
      <c r="AZ4" s="138"/>
      <c r="BA4" s="138"/>
      <c r="BB4" s="138"/>
      <c r="BC4" s="138"/>
      <c r="BD4" s="138" t="s">
        <v>25</v>
      </c>
      <c r="BE4" s="138"/>
      <c r="BF4" s="138"/>
      <c r="BG4" s="138"/>
      <c r="BH4" s="138"/>
      <c r="BI4" s="138"/>
      <c r="BJ4" s="138"/>
      <c r="BK4" s="138"/>
      <c r="BL4" s="19"/>
      <c r="BM4" s="19"/>
      <c r="BN4" s="19"/>
      <c r="BO4" s="19"/>
      <c r="BP4" s="19"/>
      <c r="BQ4" s="19">
        <v>2023</v>
      </c>
      <c r="BR4" s="19"/>
      <c r="BS4" s="18"/>
      <c r="BT4" s="18"/>
      <c r="BU4" s="18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40"/>
      <c r="CH4" s="140"/>
      <c r="CI4" s="140"/>
      <c r="CJ4" s="140"/>
      <c r="CK4" s="140"/>
      <c r="CL4" s="140"/>
      <c r="CM4" s="140"/>
      <c r="CN4" s="140"/>
      <c r="CO4" s="139"/>
      <c r="CP4" s="139"/>
      <c r="CQ4" s="13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6"/>
      <c r="AU6" s="141" t="s">
        <v>45</v>
      </c>
      <c r="AV6" s="141" t="s">
        <v>46</v>
      </c>
      <c r="AW6" s="144" t="s">
        <v>19</v>
      </c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6"/>
      <c r="CZ6" s="147" t="s">
        <v>20</v>
      </c>
      <c r="DA6" s="148"/>
      <c r="DB6" s="148"/>
      <c r="DC6" s="148"/>
      <c r="DD6" s="148"/>
      <c r="DE6" s="149"/>
      <c r="DF6" s="165" t="s">
        <v>24</v>
      </c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7"/>
      <c r="DV6" s="156" t="s">
        <v>47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147" t="s">
        <v>27</v>
      </c>
      <c r="N7" s="148"/>
      <c r="O7" s="148"/>
      <c r="P7" s="148"/>
      <c r="Q7" s="148"/>
      <c r="R7" s="149"/>
      <c r="S7" s="147" t="s">
        <v>2</v>
      </c>
      <c r="T7" s="148"/>
      <c r="U7" s="148"/>
      <c r="V7" s="148"/>
      <c r="W7" s="148"/>
      <c r="X7" s="148"/>
      <c r="Y7" s="148"/>
      <c r="Z7" s="149"/>
      <c r="AA7" s="147" t="s">
        <v>3</v>
      </c>
      <c r="AB7" s="148"/>
      <c r="AC7" s="148"/>
      <c r="AD7" s="148"/>
      <c r="AE7" s="148"/>
      <c r="AF7" s="149"/>
      <c r="AG7" s="147" t="s">
        <v>28</v>
      </c>
      <c r="AH7" s="148"/>
      <c r="AI7" s="148"/>
      <c r="AJ7" s="148"/>
      <c r="AK7" s="148"/>
      <c r="AL7" s="149"/>
      <c r="AM7" s="147" t="s">
        <v>4</v>
      </c>
      <c r="AN7" s="148"/>
      <c r="AO7" s="148"/>
      <c r="AP7" s="148"/>
      <c r="AQ7" s="148"/>
      <c r="AR7" s="149"/>
      <c r="AS7" s="141" t="s">
        <v>5</v>
      </c>
      <c r="AT7" s="141" t="s">
        <v>29</v>
      </c>
      <c r="AU7" s="142"/>
      <c r="AV7" s="142"/>
      <c r="AW7" s="147" t="s">
        <v>6</v>
      </c>
      <c r="AX7" s="148"/>
      <c r="AY7" s="148"/>
      <c r="AZ7" s="148"/>
      <c r="BA7" s="148"/>
      <c r="BB7" s="148"/>
      <c r="BC7" s="149"/>
      <c r="BD7" s="147" t="s">
        <v>7</v>
      </c>
      <c r="BE7" s="148"/>
      <c r="BF7" s="148"/>
      <c r="BG7" s="148"/>
      <c r="BH7" s="148"/>
      <c r="BI7" s="148"/>
      <c r="BJ7" s="149"/>
      <c r="BK7" s="147" t="s">
        <v>8</v>
      </c>
      <c r="BL7" s="148"/>
      <c r="BM7" s="148"/>
      <c r="BN7" s="148"/>
      <c r="BO7" s="148"/>
      <c r="BP7" s="148"/>
      <c r="BQ7" s="149"/>
      <c r="BR7" s="159" t="s">
        <v>9</v>
      </c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1"/>
      <c r="CY7" s="141" t="s">
        <v>18</v>
      </c>
      <c r="CZ7" s="150"/>
      <c r="DA7" s="151"/>
      <c r="DB7" s="151"/>
      <c r="DC7" s="151"/>
      <c r="DD7" s="151"/>
      <c r="DE7" s="152"/>
      <c r="DF7" s="168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70"/>
      <c r="DV7" s="157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150"/>
      <c r="N8" s="151"/>
      <c r="O8" s="151"/>
      <c r="P8" s="151"/>
      <c r="Q8" s="151"/>
      <c r="R8" s="152"/>
      <c r="S8" s="150"/>
      <c r="T8" s="151"/>
      <c r="U8" s="151"/>
      <c r="V8" s="151"/>
      <c r="W8" s="151"/>
      <c r="X8" s="151"/>
      <c r="Y8" s="151"/>
      <c r="Z8" s="152"/>
      <c r="AA8" s="150"/>
      <c r="AB8" s="151"/>
      <c r="AC8" s="151"/>
      <c r="AD8" s="151"/>
      <c r="AE8" s="151"/>
      <c r="AF8" s="152"/>
      <c r="AG8" s="150"/>
      <c r="AH8" s="151"/>
      <c r="AI8" s="151"/>
      <c r="AJ8" s="151"/>
      <c r="AK8" s="151"/>
      <c r="AL8" s="152"/>
      <c r="AM8" s="150"/>
      <c r="AN8" s="151"/>
      <c r="AO8" s="151"/>
      <c r="AP8" s="151"/>
      <c r="AQ8" s="151"/>
      <c r="AR8" s="152"/>
      <c r="AS8" s="142"/>
      <c r="AT8" s="142"/>
      <c r="AU8" s="142"/>
      <c r="AV8" s="142"/>
      <c r="AW8" s="150"/>
      <c r="AX8" s="151"/>
      <c r="AY8" s="151"/>
      <c r="AZ8" s="151"/>
      <c r="BA8" s="151"/>
      <c r="BB8" s="151"/>
      <c r="BC8" s="152"/>
      <c r="BD8" s="150"/>
      <c r="BE8" s="151"/>
      <c r="BF8" s="151"/>
      <c r="BG8" s="151"/>
      <c r="BH8" s="151"/>
      <c r="BI8" s="151"/>
      <c r="BJ8" s="152"/>
      <c r="BK8" s="150"/>
      <c r="BL8" s="151"/>
      <c r="BM8" s="151"/>
      <c r="BN8" s="151"/>
      <c r="BO8" s="151"/>
      <c r="BP8" s="151"/>
      <c r="BQ8" s="152"/>
      <c r="BR8" s="147" t="s">
        <v>10</v>
      </c>
      <c r="BS8" s="148"/>
      <c r="BT8" s="148"/>
      <c r="BU8" s="148"/>
      <c r="BV8" s="148"/>
      <c r="BW8" s="149"/>
      <c r="BX8" s="159" t="s">
        <v>11</v>
      </c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1"/>
      <c r="CO8" s="159" t="s">
        <v>30</v>
      </c>
      <c r="CP8" s="160"/>
      <c r="CQ8" s="160"/>
      <c r="CR8" s="161"/>
      <c r="CS8" s="147" t="s">
        <v>17</v>
      </c>
      <c r="CT8" s="148"/>
      <c r="CU8" s="148"/>
      <c r="CV8" s="148"/>
      <c r="CW8" s="148"/>
      <c r="CX8" s="149"/>
      <c r="CY8" s="142"/>
      <c r="CZ8" s="150"/>
      <c r="DA8" s="151"/>
      <c r="DB8" s="151"/>
      <c r="DC8" s="151"/>
      <c r="DD8" s="151"/>
      <c r="DE8" s="152"/>
      <c r="DF8" s="147" t="s">
        <v>21</v>
      </c>
      <c r="DG8" s="148"/>
      <c r="DH8" s="148"/>
      <c r="DI8" s="148"/>
      <c r="DJ8" s="148"/>
      <c r="DK8" s="149"/>
      <c r="DL8" s="147" t="s">
        <v>22</v>
      </c>
      <c r="DM8" s="148"/>
      <c r="DN8" s="148"/>
      <c r="DO8" s="148"/>
      <c r="DP8" s="149"/>
      <c r="DQ8" s="147" t="s">
        <v>23</v>
      </c>
      <c r="DR8" s="148"/>
      <c r="DS8" s="148"/>
      <c r="DT8" s="148"/>
      <c r="DU8" s="149"/>
      <c r="DV8" s="157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153"/>
      <c r="N9" s="154"/>
      <c r="O9" s="154"/>
      <c r="P9" s="154"/>
      <c r="Q9" s="154"/>
      <c r="R9" s="155"/>
      <c r="S9" s="153"/>
      <c r="T9" s="154"/>
      <c r="U9" s="154"/>
      <c r="V9" s="154"/>
      <c r="W9" s="154"/>
      <c r="X9" s="154"/>
      <c r="Y9" s="154"/>
      <c r="Z9" s="155"/>
      <c r="AA9" s="153"/>
      <c r="AB9" s="154"/>
      <c r="AC9" s="154"/>
      <c r="AD9" s="154"/>
      <c r="AE9" s="154"/>
      <c r="AF9" s="155"/>
      <c r="AG9" s="153"/>
      <c r="AH9" s="154"/>
      <c r="AI9" s="154"/>
      <c r="AJ9" s="154"/>
      <c r="AK9" s="154"/>
      <c r="AL9" s="155"/>
      <c r="AM9" s="153"/>
      <c r="AN9" s="154"/>
      <c r="AO9" s="154"/>
      <c r="AP9" s="154"/>
      <c r="AQ9" s="154"/>
      <c r="AR9" s="155"/>
      <c r="AS9" s="143"/>
      <c r="AT9" s="143"/>
      <c r="AU9" s="143"/>
      <c r="AV9" s="143"/>
      <c r="AW9" s="153"/>
      <c r="AX9" s="154"/>
      <c r="AY9" s="154"/>
      <c r="AZ9" s="154"/>
      <c r="BA9" s="154"/>
      <c r="BB9" s="154"/>
      <c r="BC9" s="155"/>
      <c r="BD9" s="153"/>
      <c r="BE9" s="154"/>
      <c r="BF9" s="154"/>
      <c r="BG9" s="154"/>
      <c r="BH9" s="154"/>
      <c r="BI9" s="154"/>
      <c r="BJ9" s="155"/>
      <c r="BK9" s="153"/>
      <c r="BL9" s="154"/>
      <c r="BM9" s="154"/>
      <c r="BN9" s="154"/>
      <c r="BO9" s="154"/>
      <c r="BP9" s="154"/>
      <c r="BQ9" s="155"/>
      <c r="BR9" s="153"/>
      <c r="BS9" s="154"/>
      <c r="BT9" s="154"/>
      <c r="BU9" s="154"/>
      <c r="BV9" s="154"/>
      <c r="BW9" s="155"/>
      <c r="BX9" s="162" t="s">
        <v>12</v>
      </c>
      <c r="BY9" s="163"/>
      <c r="BZ9" s="163"/>
      <c r="CA9" s="163"/>
      <c r="CB9" s="163"/>
      <c r="CC9" s="164"/>
      <c r="CD9" s="162" t="s">
        <v>13</v>
      </c>
      <c r="CE9" s="163"/>
      <c r="CF9" s="163"/>
      <c r="CG9" s="163"/>
      <c r="CH9" s="163"/>
      <c r="CI9" s="164"/>
      <c r="CJ9" s="162" t="s">
        <v>14</v>
      </c>
      <c r="CK9" s="163"/>
      <c r="CL9" s="163"/>
      <c r="CM9" s="163"/>
      <c r="CN9" s="164"/>
      <c r="CO9" s="11" t="s">
        <v>15</v>
      </c>
      <c r="CP9" s="11" t="s">
        <v>16</v>
      </c>
      <c r="CQ9" s="11" t="s">
        <v>31</v>
      </c>
      <c r="CR9" s="11" t="s">
        <v>32</v>
      </c>
      <c r="CS9" s="153"/>
      <c r="CT9" s="154"/>
      <c r="CU9" s="154"/>
      <c r="CV9" s="154"/>
      <c r="CW9" s="154"/>
      <c r="CX9" s="155"/>
      <c r="CY9" s="143"/>
      <c r="CZ9" s="153"/>
      <c r="DA9" s="154"/>
      <c r="DB9" s="154"/>
      <c r="DC9" s="154"/>
      <c r="DD9" s="154"/>
      <c r="DE9" s="155"/>
      <c r="DF9" s="153"/>
      <c r="DG9" s="154"/>
      <c r="DH9" s="154"/>
      <c r="DI9" s="154"/>
      <c r="DJ9" s="154"/>
      <c r="DK9" s="155"/>
      <c r="DL9" s="153"/>
      <c r="DM9" s="154"/>
      <c r="DN9" s="154"/>
      <c r="DO9" s="154"/>
      <c r="DP9" s="155"/>
      <c r="DQ9" s="153"/>
      <c r="DR9" s="154"/>
      <c r="DS9" s="154"/>
      <c r="DT9" s="154"/>
      <c r="DU9" s="155"/>
      <c r="DV9" s="158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71">
        <v>1</v>
      </c>
      <c r="B10" s="172"/>
      <c r="C10" s="172"/>
      <c r="D10" s="172"/>
      <c r="E10" s="172"/>
      <c r="F10" s="173"/>
      <c r="G10" s="171">
        <v>2</v>
      </c>
      <c r="H10" s="172"/>
      <c r="I10" s="172"/>
      <c r="J10" s="172"/>
      <c r="K10" s="172"/>
      <c r="L10" s="173"/>
      <c r="M10" s="171">
        <v>3</v>
      </c>
      <c r="N10" s="172"/>
      <c r="O10" s="172"/>
      <c r="P10" s="172"/>
      <c r="Q10" s="172"/>
      <c r="R10" s="173"/>
      <c r="S10" s="171">
        <v>4</v>
      </c>
      <c r="T10" s="172"/>
      <c r="U10" s="172"/>
      <c r="V10" s="172"/>
      <c r="W10" s="172"/>
      <c r="X10" s="172"/>
      <c r="Y10" s="172"/>
      <c r="Z10" s="173"/>
      <c r="AA10" s="171">
        <v>5</v>
      </c>
      <c r="AB10" s="172"/>
      <c r="AC10" s="172"/>
      <c r="AD10" s="172"/>
      <c r="AE10" s="172"/>
      <c r="AF10" s="173"/>
      <c r="AG10" s="171">
        <v>6</v>
      </c>
      <c r="AH10" s="172"/>
      <c r="AI10" s="172"/>
      <c r="AJ10" s="172"/>
      <c r="AK10" s="172"/>
      <c r="AL10" s="173"/>
      <c r="AM10" s="171">
        <v>7</v>
      </c>
      <c r="AN10" s="172"/>
      <c r="AO10" s="172"/>
      <c r="AP10" s="172"/>
      <c r="AQ10" s="172"/>
      <c r="AR10" s="173"/>
      <c r="AS10" s="37">
        <v>8</v>
      </c>
      <c r="AT10" s="44">
        <v>9</v>
      </c>
      <c r="AU10" s="37">
        <v>10</v>
      </c>
      <c r="AV10" s="37">
        <v>11</v>
      </c>
      <c r="AW10" s="171">
        <v>10</v>
      </c>
      <c r="AX10" s="172"/>
      <c r="AY10" s="172"/>
      <c r="AZ10" s="172"/>
      <c r="BA10" s="172"/>
      <c r="BB10" s="172"/>
      <c r="BC10" s="173"/>
      <c r="BD10" s="171">
        <v>11</v>
      </c>
      <c r="BE10" s="172"/>
      <c r="BF10" s="172"/>
      <c r="BG10" s="172"/>
      <c r="BH10" s="172"/>
      <c r="BI10" s="172"/>
      <c r="BJ10" s="173"/>
      <c r="BK10" s="171">
        <v>12</v>
      </c>
      <c r="BL10" s="172"/>
      <c r="BM10" s="172"/>
      <c r="BN10" s="172"/>
      <c r="BO10" s="172"/>
      <c r="BP10" s="172"/>
      <c r="BQ10" s="173"/>
      <c r="BR10" s="171">
        <v>13</v>
      </c>
      <c r="BS10" s="172"/>
      <c r="BT10" s="172"/>
      <c r="BU10" s="172"/>
      <c r="BV10" s="172"/>
      <c r="BW10" s="173"/>
      <c r="BX10" s="171">
        <v>14</v>
      </c>
      <c r="BY10" s="172"/>
      <c r="BZ10" s="172"/>
      <c r="CA10" s="172"/>
      <c r="CB10" s="172"/>
      <c r="CC10" s="173"/>
      <c r="CD10" s="171">
        <v>15</v>
      </c>
      <c r="CE10" s="172"/>
      <c r="CF10" s="172"/>
      <c r="CG10" s="172"/>
      <c r="CH10" s="172"/>
      <c r="CI10" s="173"/>
      <c r="CJ10" s="171">
        <v>16</v>
      </c>
      <c r="CK10" s="172"/>
      <c r="CL10" s="172"/>
      <c r="CM10" s="172"/>
      <c r="CN10" s="173"/>
      <c r="CO10" s="37">
        <v>17</v>
      </c>
      <c r="CP10" s="37">
        <v>18</v>
      </c>
      <c r="CQ10" s="37">
        <v>19</v>
      </c>
      <c r="CR10" s="37">
        <v>20</v>
      </c>
      <c r="CS10" s="171">
        <v>21</v>
      </c>
      <c r="CT10" s="172"/>
      <c r="CU10" s="172"/>
      <c r="CV10" s="172"/>
      <c r="CW10" s="172"/>
      <c r="CX10" s="173"/>
      <c r="CY10" s="44">
        <v>24</v>
      </c>
      <c r="CZ10" s="171">
        <v>22</v>
      </c>
      <c r="DA10" s="172"/>
      <c r="DB10" s="172"/>
      <c r="DC10" s="172"/>
      <c r="DD10" s="172"/>
      <c r="DE10" s="173"/>
      <c r="DF10" s="171">
        <v>23</v>
      </c>
      <c r="DG10" s="172"/>
      <c r="DH10" s="172"/>
      <c r="DI10" s="172"/>
      <c r="DJ10" s="172"/>
      <c r="DK10" s="173"/>
      <c r="DL10" s="171">
        <v>24</v>
      </c>
      <c r="DM10" s="172"/>
      <c r="DN10" s="172"/>
      <c r="DO10" s="172"/>
      <c r="DP10" s="173"/>
      <c r="DQ10" s="171">
        <v>25</v>
      </c>
      <c r="DR10" s="172"/>
      <c r="DS10" s="172"/>
      <c r="DT10" s="172"/>
      <c r="DU10" s="173"/>
      <c r="DV10" s="37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74">
        <v>1</v>
      </c>
      <c r="B11" s="175"/>
      <c r="C11" s="175"/>
      <c r="D11" s="175"/>
      <c r="E11" s="175"/>
      <c r="F11" s="176"/>
      <c r="G11" s="174">
        <v>2</v>
      </c>
      <c r="H11" s="175"/>
      <c r="I11" s="175"/>
      <c r="J11" s="175"/>
      <c r="K11" s="175"/>
      <c r="L11" s="176"/>
      <c r="M11" s="174">
        <v>3</v>
      </c>
      <c r="N11" s="175"/>
      <c r="O11" s="175"/>
      <c r="P11" s="175"/>
      <c r="Q11" s="175"/>
      <c r="R11" s="176"/>
      <c r="S11" s="174">
        <v>4</v>
      </c>
      <c r="T11" s="175"/>
      <c r="U11" s="175"/>
      <c r="V11" s="175"/>
      <c r="W11" s="175"/>
      <c r="X11" s="175"/>
      <c r="Y11" s="175"/>
      <c r="Z11" s="176"/>
      <c r="AA11" s="174">
        <v>5</v>
      </c>
      <c r="AB11" s="175"/>
      <c r="AC11" s="175"/>
      <c r="AD11" s="175"/>
      <c r="AE11" s="175"/>
      <c r="AF11" s="176"/>
      <c r="AG11" s="174">
        <v>6</v>
      </c>
      <c r="AH11" s="175"/>
      <c r="AI11" s="175"/>
      <c r="AJ11" s="175"/>
      <c r="AK11" s="175"/>
      <c r="AL11" s="176"/>
      <c r="AM11" s="174">
        <v>7</v>
      </c>
      <c r="AN11" s="175"/>
      <c r="AO11" s="175"/>
      <c r="AP11" s="175"/>
      <c r="AQ11" s="175"/>
      <c r="AR11" s="176"/>
      <c r="AS11" s="38"/>
      <c r="AT11" s="5">
        <v>9</v>
      </c>
      <c r="AU11" s="38"/>
      <c r="AV11" s="38"/>
      <c r="AW11" s="174">
        <v>10</v>
      </c>
      <c r="AX11" s="175"/>
      <c r="AY11" s="175"/>
      <c r="AZ11" s="175"/>
      <c r="BA11" s="175"/>
      <c r="BB11" s="175"/>
      <c r="BC11" s="176"/>
      <c r="BD11" s="174">
        <v>11</v>
      </c>
      <c r="BE11" s="175"/>
      <c r="BF11" s="175"/>
      <c r="BG11" s="175"/>
      <c r="BH11" s="175"/>
      <c r="BI11" s="175"/>
      <c r="BJ11" s="176"/>
      <c r="BK11" s="174">
        <v>12</v>
      </c>
      <c r="BL11" s="175"/>
      <c r="BM11" s="175"/>
      <c r="BN11" s="175"/>
      <c r="BO11" s="175"/>
      <c r="BP11" s="175"/>
      <c r="BQ11" s="176"/>
      <c r="BR11" s="174">
        <v>13</v>
      </c>
      <c r="BS11" s="175"/>
      <c r="BT11" s="175"/>
      <c r="BU11" s="175"/>
      <c r="BV11" s="175"/>
      <c r="BW11" s="176"/>
      <c r="BX11" s="174">
        <v>14</v>
      </c>
      <c r="BY11" s="175"/>
      <c r="BZ11" s="175"/>
      <c r="CA11" s="175"/>
      <c r="CB11" s="175"/>
      <c r="CC11" s="176"/>
      <c r="CD11" s="174">
        <v>15</v>
      </c>
      <c r="CE11" s="175"/>
      <c r="CF11" s="175"/>
      <c r="CG11" s="175"/>
      <c r="CH11" s="175"/>
      <c r="CI11" s="176"/>
      <c r="CJ11" s="174">
        <v>16</v>
      </c>
      <c r="CK11" s="175"/>
      <c r="CL11" s="175"/>
      <c r="CM11" s="175"/>
      <c r="CN11" s="176"/>
      <c r="CO11" s="45">
        <v>17</v>
      </c>
      <c r="CP11" s="45">
        <v>18</v>
      </c>
      <c r="CQ11" s="45">
        <v>19</v>
      </c>
      <c r="CR11" s="45">
        <v>20</v>
      </c>
      <c r="CS11" s="174">
        <v>21</v>
      </c>
      <c r="CT11" s="175"/>
      <c r="CU11" s="175"/>
      <c r="CV11" s="175"/>
      <c r="CW11" s="175"/>
      <c r="CX11" s="176"/>
      <c r="CY11" s="45">
        <v>22</v>
      </c>
      <c r="CZ11" s="174">
        <v>23</v>
      </c>
      <c r="DA11" s="175"/>
      <c r="DB11" s="175"/>
      <c r="DC11" s="175"/>
      <c r="DD11" s="175"/>
      <c r="DE11" s="176"/>
      <c r="DF11" s="174">
        <v>24</v>
      </c>
      <c r="DG11" s="175"/>
      <c r="DH11" s="175"/>
      <c r="DI11" s="175"/>
      <c r="DJ11" s="175"/>
      <c r="DK11" s="176"/>
      <c r="DL11" s="174">
        <v>25</v>
      </c>
      <c r="DM11" s="175"/>
      <c r="DN11" s="175"/>
      <c r="DO11" s="175"/>
      <c r="DP11" s="176"/>
      <c r="DQ11" s="174">
        <v>26</v>
      </c>
      <c r="DR11" s="175"/>
      <c r="DS11" s="175"/>
      <c r="DT11" s="175"/>
      <c r="DU11" s="176"/>
      <c r="DV11" s="38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s="53" customFormat="1" ht="26.25" customHeight="1" collapsed="1">
      <c r="A12" s="177" t="s">
        <v>33</v>
      </c>
      <c r="B12" s="178"/>
      <c r="C12" s="178"/>
      <c r="D12" s="178"/>
      <c r="E12" s="178"/>
      <c r="F12" s="179"/>
      <c r="G12" s="159" t="s">
        <v>72</v>
      </c>
      <c r="H12" s="160"/>
      <c r="I12" s="160"/>
      <c r="J12" s="160"/>
      <c r="K12" s="160"/>
      <c r="L12" s="161"/>
      <c r="M12" s="159" t="s">
        <v>54</v>
      </c>
      <c r="N12" s="160"/>
      <c r="O12" s="160"/>
      <c r="P12" s="160"/>
      <c r="Q12" s="160"/>
      <c r="R12" s="161"/>
      <c r="S12" s="264" t="s">
        <v>78</v>
      </c>
      <c r="T12" s="265"/>
      <c r="U12" s="265"/>
      <c r="V12" s="265"/>
      <c r="W12" s="265"/>
      <c r="X12" s="265"/>
      <c r="Y12" s="265"/>
      <c r="Z12" s="266"/>
      <c r="AA12" s="279" t="s">
        <v>55</v>
      </c>
      <c r="AB12" s="280"/>
      <c r="AC12" s="280"/>
      <c r="AD12" s="280"/>
      <c r="AE12" s="280"/>
      <c r="AF12" s="281"/>
      <c r="AG12" s="270" t="s">
        <v>56</v>
      </c>
      <c r="AH12" s="271"/>
      <c r="AI12" s="271"/>
      <c r="AJ12" s="271"/>
      <c r="AK12" s="271"/>
      <c r="AL12" s="272"/>
      <c r="AM12" s="282" t="s">
        <v>57</v>
      </c>
      <c r="AN12" s="283"/>
      <c r="AO12" s="283"/>
      <c r="AP12" s="283"/>
      <c r="AQ12" s="283"/>
      <c r="AR12" s="284"/>
      <c r="AS12" s="4" t="s">
        <v>35</v>
      </c>
      <c r="AT12" s="52">
        <v>0.95</v>
      </c>
      <c r="AU12" s="3"/>
      <c r="AV12" s="3"/>
      <c r="AW12" s="189" t="s">
        <v>76</v>
      </c>
      <c r="AX12" s="190"/>
      <c r="AY12" s="190"/>
      <c r="AZ12" s="190"/>
      <c r="BA12" s="190"/>
      <c r="BB12" s="190"/>
      <c r="BC12" s="191"/>
      <c r="BD12" s="189"/>
      <c r="BE12" s="190"/>
      <c r="BF12" s="190"/>
      <c r="BG12" s="190"/>
      <c r="BH12" s="190"/>
      <c r="BI12" s="190"/>
      <c r="BJ12" s="191"/>
      <c r="BK12" s="189" t="s">
        <v>58</v>
      </c>
      <c r="BL12" s="190"/>
      <c r="BM12" s="190"/>
      <c r="BN12" s="190"/>
      <c r="BO12" s="190"/>
      <c r="BP12" s="190"/>
      <c r="BQ12" s="191"/>
      <c r="BR12" s="204">
        <f>BX12+CD12+CJ12</f>
        <v>2</v>
      </c>
      <c r="BS12" s="205"/>
      <c r="BT12" s="205"/>
      <c r="BU12" s="205"/>
      <c r="BV12" s="205"/>
      <c r="BW12" s="206"/>
      <c r="BX12" s="192"/>
      <c r="BY12" s="193"/>
      <c r="BZ12" s="193"/>
      <c r="CA12" s="193"/>
      <c r="CB12" s="193"/>
      <c r="CC12" s="194"/>
      <c r="CD12" s="192">
        <v>1</v>
      </c>
      <c r="CE12" s="193"/>
      <c r="CF12" s="193"/>
      <c r="CG12" s="193"/>
      <c r="CH12" s="193"/>
      <c r="CI12" s="194"/>
      <c r="CJ12" s="192">
        <v>1</v>
      </c>
      <c r="CK12" s="193"/>
      <c r="CL12" s="193"/>
      <c r="CM12" s="193"/>
      <c r="CN12" s="194"/>
      <c r="CO12" s="22"/>
      <c r="CP12" s="22"/>
      <c r="CQ12" s="17">
        <v>2</v>
      </c>
      <c r="CR12" s="22"/>
      <c r="CS12" s="189" t="s">
        <v>74</v>
      </c>
      <c r="CT12" s="190"/>
      <c r="CU12" s="190"/>
      <c r="CV12" s="190"/>
      <c r="CW12" s="190"/>
      <c r="CX12" s="191"/>
      <c r="CY12" s="2"/>
      <c r="CZ12" s="207"/>
      <c r="DA12" s="208"/>
      <c r="DB12" s="208"/>
      <c r="DC12" s="208"/>
      <c r="DD12" s="208"/>
      <c r="DE12" s="209"/>
      <c r="DF12" s="177" t="s">
        <v>59</v>
      </c>
      <c r="DG12" s="178"/>
      <c r="DH12" s="178"/>
      <c r="DI12" s="178"/>
      <c r="DJ12" s="178"/>
      <c r="DK12" s="179"/>
      <c r="DL12" s="177"/>
      <c r="DM12" s="178"/>
      <c r="DN12" s="178"/>
      <c r="DO12" s="178"/>
      <c r="DP12" s="179"/>
      <c r="DQ12" s="177"/>
      <c r="DR12" s="178"/>
      <c r="DS12" s="178"/>
      <c r="DT12" s="178"/>
      <c r="DU12" s="179"/>
      <c r="DV12" s="22">
        <v>0</v>
      </c>
      <c r="DW12" s="20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</row>
    <row r="13" spans="1:226" s="53" customFormat="1" ht="30.75" customHeight="1">
      <c r="A13" s="177" t="s">
        <v>51</v>
      </c>
      <c r="B13" s="178"/>
      <c r="C13" s="178"/>
      <c r="D13" s="178"/>
      <c r="E13" s="178"/>
      <c r="F13" s="179"/>
      <c r="G13" s="159" t="s">
        <v>72</v>
      </c>
      <c r="H13" s="160"/>
      <c r="I13" s="160"/>
      <c r="J13" s="160"/>
      <c r="K13" s="160"/>
      <c r="L13" s="161"/>
      <c r="M13" s="159" t="s">
        <v>60</v>
      </c>
      <c r="N13" s="160"/>
      <c r="O13" s="160"/>
      <c r="P13" s="160"/>
      <c r="Q13" s="160"/>
      <c r="R13" s="161"/>
      <c r="S13" s="159" t="str">
        <f>AW13</f>
        <v>КТПм-2061</v>
      </c>
      <c r="T13" s="160"/>
      <c r="U13" s="160"/>
      <c r="V13" s="160"/>
      <c r="W13" s="160"/>
      <c r="X13" s="160"/>
      <c r="Y13" s="160"/>
      <c r="Z13" s="161"/>
      <c r="AA13" s="276" t="s">
        <v>55</v>
      </c>
      <c r="AB13" s="277"/>
      <c r="AC13" s="277"/>
      <c r="AD13" s="277"/>
      <c r="AE13" s="277"/>
      <c r="AF13" s="278"/>
      <c r="AG13" s="270" t="s">
        <v>62</v>
      </c>
      <c r="AH13" s="271"/>
      <c r="AI13" s="271"/>
      <c r="AJ13" s="271"/>
      <c r="AK13" s="271"/>
      <c r="AL13" s="272"/>
      <c r="AM13" s="270" t="s">
        <v>63</v>
      </c>
      <c r="AN13" s="271"/>
      <c r="AO13" s="271"/>
      <c r="AP13" s="271"/>
      <c r="AQ13" s="271"/>
      <c r="AR13" s="272"/>
      <c r="AS13" s="4" t="s">
        <v>34</v>
      </c>
      <c r="AT13" s="52">
        <v>3.78</v>
      </c>
      <c r="AU13" s="3"/>
      <c r="AV13" s="3"/>
      <c r="AW13" s="189" t="s">
        <v>61</v>
      </c>
      <c r="AX13" s="190"/>
      <c r="AY13" s="190"/>
      <c r="AZ13" s="190"/>
      <c r="BA13" s="190"/>
      <c r="BB13" s="190"/>
      <c r="BC13" s="191"/>
      <c r="BD13" s="189"/>
      <c r="BE13" s="190"/>
      <c r="BF13" s="190"/>
      <c r="BG13" s="190"/>
      <c r="BH13" s="190"/>
      <c r="BI13" s="190"/>
      <c r="BJ13" s="191"/>
      <c r="BK13" s="189"/>
      <c r="BL13" s="190"/>
      <c r="BM13" s="190"/>
      <c r="BN13" s="190"/>
      <c r="BO13" s="190"/>
      <c r="BP13" s="190"/>
      <c r="BQ13" s="191"/>
      <c r="BR13" s="210">
        <f>BX13+CD13+CJ13</f>
        <v>1</v>
      </c>
      <c r="BS13" s="211"/>
      <c r="BT13" s="211"/>
      <c r="BU13" s="211"/>
      <c r="BV13" s="211"/>
      <c r="BW13" s="212"/>
      <c r="BX13" s="192"/>
      <c r="BY13" s="193"/>
      <c r="BZ13" s="193"/>
      <c r="CA13" s="193"/>
      <c r="CB13" s="193"/>
      <c r="CC13" s="194"/>
      <c r="CD13" s="192"/>
      <c r="CE13" s="193"/>
      <c r="CF13" s="193"/>
      <c r="CG13" s="193"/>
      <c r="CH13" s="193"/>
      <c r="CI13" s="194"/>
      <c r="CJ13" s="192">
        <v>1</v>
      </c>
      <c r="CK13" s="193"/>
      <c r="CL13" s="193"/>
      <c r="CM13" s="193"/>
      <c r="CN13" s="194"/>
      <c r="CO13" s="22"/>
      <c r="CP13" s="22"/>
      <c r="CQ13" s="17">
        <v>1</v>
      </c>
      <c r="CR13" s="22"/>
      <c r="CS13" s="207"/>
      <c r="CT13" s="208"/>
      <c r="CU13" s="208"/>
      <c r="CV13" s="208"/>
      <c r="CW13" s="208"/>
      <c r="CX13" s="209"/>
      <c r="CY13" s="2"/>
      <c r="CZ13" s="207"/>
      <c r="DA13" s="208"/>
      <c r="DB13" s="208"/>
      <c r="DC13" s="208"/>
      <c r="DD13" s="208"/>
      <c r="DE13" s="209"/>
      <c r="DF13" s="177"/>
      <c r="DG13" s="178"/>
      <c r="DH13" s="178"/>
      <c r="DI13" s="178"/>
      <c r="DJ13" s="178"/>
      <c r="DK13" s="179"/>
      <c r="DL13" s="177"/>
      <c r="DM13" s="178"/>
      <c r="DN13" s="178"/>
      <c r="DO13" s="178"/>
      <c r="DP13" s="179"/>
      <c r="DQ13" s="177"/>
      <c r="DR13" s="178"/>
      <c r="DS13" s="178"/>
      <c r="DT13" s="178"/>
      <c r="DU13" s="179"/>
      <c r="DV13" s="22">
        <v>1</v>
      </c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</row>
    <row r="14" spans="1:226" s="53" customFormat="1" ht="24.75" customHeight="1">
      <c r="A14" s="177" t="s">
        <v>52</v>
      </c>
      <c r="B14" s="178"/>
      <c r="C14" s="178"/>
      <c r="D14" s="178"/>
      <c r="E14" s="178"/>
      <c r="F14" s="179"/>
      <c r="G14" s="159" t="s">
        <v>72</v>
      </c>
      <c r="H14" s="160"/>
      <c r="I14" s="160"/>
      <c r="J14" s="160"/>
      <c r="K14" s="160"/>
      <c r="L14" s="161"/>
      <c r="M14" s="159" t="s">
        <v>60</v>
      </c>
      <c r="N14" s="160"/>
      <c r="O14" s="160"/>
      <c r="P14" s="160"/>
      <c r="Q14" s="160"/>
      <c r="R14" s="161"/>
      <c r="S14" s="159" t="str">
        <f>AW14</f>
        <v>КТПм-2525</v>
      </c>
      <c r="T14" s="160"/>
      <c r="U14" s="160"/>
      <c r="V14" s="160"/>
      <c r="W14" s="160"/>
      <c r="X14" s="160"/>
      <c r="Y14" s="160"/>
      <c r="Z14" s="161"/>
      <c r="AA14" s="276" t="s">
        <v>55</v>
      </c>
      <c r="AB14" s="277"/>
      <c r="AC14" s="277"/>
      <c r="AD14" s="277"/>
      <c r="AE14" s="277"/>
      <c r="AF14" s="278"/>
      <c r="AG14" s="270" t="s">
        <v>65</v>
      </c>
      <c r="AH14" s="271"/>
      <c r="AI14" s="271"/>
      <c r="AJ14" s="271"/>
      <c r="AK14" s="271"/>
      <c r="AL14" s="272"/>
      <c r="AM14" s="270" t="s">
        <v>66</v>
      </c>
      <c r="AN14" s="271"/>
      <c r="AO14" s="271"/>
      <c r="AP14" s="271"/>
      <c r="AQ14" s="271"/>
      <c r="AR14" s="272"/>
      <c r="AS14" s="4" t="s">
        <v>34</v>
      </c>
      <c r="AT14" s="52">
        <v>0.7</v>
      </c>
      <c r="AU14" s="3"/>
      <c r="AV14" s="3"/>
      <c r="AW14" s="189" t="s">
        <v>64</v>
      </c>
      <c r="AX14" s="190"/>
      <c r="AY14" s="190"/>
      <c r="AZ14" s="190"/>
      <c r="BA14" s="190"/>
      <c r="BB14" s="190"/>
      <c r="BC14" s="191"/>
      <c r="BD14" s="189"/>
      <c r="BE14" s="190"/>
      <c r="BF14" s="190"/>
      <c r="BG14" s="190"/>
      <c r="BH14" s="190"/>
      <c r="BI14" s="190"/>
      <c r="BJ14" s="191"/>
      <c r="BK14" s="189"/>
      <c r="BL14" s="190"/>
      <c r="BM14" s="190"/>
      <c r="BN14" s="190"/>
      <c r="BO14" s="190"/>
      <c r="BP14" s="190"/>
      <c r="BQ14" s="191"/>
      <c r="BR14" s="210">
        <f aca="true" t="shared" si="0" ref="BR14:BR41">BX14+CD14+CJ14</f>
        <v>1</v>
      </c>
      <c r="BS14" s="211"/>
      <c r="BT14" s="211"/>
      <c r="BU14" s="211"/>
      <c r="BV14" s="211"/>
      <c r="BW14" s="212"/>
      <c r="BX14" s="192"/>
      <c r="BY14" s="193"/>
      <c r="BZ14" s="193"/>
      <c r="CA14" s="193"/>
      <c r="CB14" s="193"/>
      <c r="CC14" s="194"/>
      <c r="CD14" s="192"/>
      <c r="CE14" s="193"/>
      <c r="CF14" s="193"/>
      <c r="CG14" s="193"/>
      <c r="CH14" s="193"/>
      <c r="CI14" s="194"/>
      <c r="CJ14" s="192">
        <v>1</v>
      </c>
      <c r="CK14" s="193"/>
      <c r="CL14" s="193"/>
      <c r="CM14" s="193"/>
      <c r="CN14" s="194"/>
      <c r="CO14" s="22"/>
      <c r="CP14" s="22"/>
      <c r="CQ14" s="17">
        <v>1</v>
      </c>
      <c r="CR14" s="22"/>
      <c r="CS14" s="207"/>
      <c r="CT14" s="208"/>
      <c r="CU14" s="208"/>
      <c r="CV14" s="208"/>
      <c r="CW14" s="208"/>
      <c r="CX14" s="209"/>
      <c r="CY14" s="2"/>
      <c r="CZ14" s="207"/>
      <c r="DA14" s="208"/>
      <c r="DB14" s="208"/>
      <c r="DC14" s="208"/>
      <c r="DD14" s="208"/>
      <c r="DE14" s="209"/>
      <c r="DF14" s="177"/>
      <c r="DG14" s="178"/>
      <c r="DH14" s="178"/>
      <c r="DI14" s="178"/>
      <c r="DJ14" s="178"/>
      <c r="DK14" s="179"/>
      <c r="DL14" s="177"/>
      <c r="DM14" s="178"/>
      <c r="DN14" s="178"/>
      <c r="DO14" s="178"/>
      <c r="DP14" s="179"/>
      <c r="DQ14" s="177"/>
      <c r="DR14" s="178"/>
      <c r="DS14" s="178"/>
      <c r="DT14" s="178"/>
      <c r="DU14" s="179"/>
      <c r="DV14" s="22">
        <v>1</v>
      </c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</row>
    <row r="15" spans="1:226" s="53" customFormat="1" ht="24.75" customHeight="1">
      <c r="A15" s="177" t="s">
        <v>73</v>
      </c>
      <c r="B15" s="178"/>
      <c r="C15" s="178"/>
      <c r="D15" s="178"/>
      <c r="E15" s="178"/>
      <c r="F15" s="179"/>
      <c r="G15" s="159" t="s">
        <v>72</v>
      </c>
      <c r="H15" s="160"/>
      <c r="I15" s="160"/>
      <c r="J15" s="160"/>
      <c r="K15" s="160"/>
      <c r="L15" s="161"/>
      <c r="M15" s="159" t="s">
        <v>67</v>
      </c>
      <c r="N15" s="160"/>
      <c r="O15" s="160"/>
      <c r="P15" s="160"/>
      <c r="Q15" s="160"/>
      <c r="R15" s="161"/>
      <c r="S15" s="264" t="s">
        <v>77</v>
      </c>
      <c r="T15" s="265"/>
      <c r="U15" s="265"/>
      <c r="V15" s="265"/>
      <c r="W15" s="265"/>
      <c r="X15" s="265"/>
      <c r="Y15" s="265"/>
      <c r="Z15" s="266"/>
      <c r="AA15" s="267" t="s">
        <v>68</v>
      </c>
      <c r="AB15" s="268"/>
      <c r="AC15" s="268"/>
      <c r="AD15" s="268"/>
      <c r="AE15" s="268"/>
      <c r="AF15" s="269"/>
      <c r="AG15" s="270" t="s">
        <v>69</v>
      </c>
      <c r="AH15" s="271"/>
      <c r="AI15" s="271"/>
      <c r="AJ15" s="271"/>
      <c r="AK15" s="271"/>
      <c r="AL15" s="272"/>
      <c r="AM15" s="270" t="s">
        <v>70</v>
      </c>
      <c r="AN15" s="271"/>
      <c r="AO15" s="271"/>
      <c r="AP15" s="271"/>
      <c r="AQ15" s="271"/>
      <c r="AR15" s="272"/>
      <c r="AS15" s="4" t="s">
        <v>35</v>
      </c>
      <c r="AT15" s="54">
        <v>0.75</v>
      </c>
      <c r="AU15" s="3"/>
      <c r="AV15" s="3"/>
      <c r="AW15" s="273" t="s">
        <v>71</v>
      </c>
      <c r="AX15" s="274"/>
      <c r="AY15" s="274"/>
      <c r="AZ15" s="274"/>
      <c r="BA15" s="274"/>
      <c r="BB15" s="274"/>
      <c r="BC15" s="275"/>
      <c r="BD15" s="189"/>
      <c r="BE15" s="190"/>
      <c r="BF15" s="190"/>
      <c r="BG15" s="190"/>
      <c r="BH15" s="190"/>
      <c r="BI15" s="190"/>
      <c r="BJ15" s="191"/>
      <c r="BK15" s="189"/>
      <c r="BL15" s="190"/>
      <c r="BM15" s="190"/>
      <c r="BN15" s="190"/>
      <c r="BO15" s="190"/>
      <c r="BP15" s="190"/>
      <c r="BQ15" s="191"/>
      <c r="BR15" s="210">
        <f t="shared" si="0"/>
        <v>5</v>
      </c>
      <c r="BS15" s="211"/>
      <c r="BT15" s="211"/>
      <c r="BU15" s="211"/>
      <c r="BV15" s="211"/>
      <c r="BW15" s="212"/>
      <c r="BX15" s="192"/>
      <c r="BY15" s="193"/>
      <c r="BZ15" s="193"/>
      <c r="CA15" s="193"/>
      <c r="CB15" s="193"/>
      <c r="CC15" s="194"/>
      <c r="CD15" s="192"/>
      <c r="CE15" s="193"/>
      <c r="CF15" s="193"/>
      <c r="CG15" s="193"/>
      <c r="CH15" s="193"/>
      <c r="CI15" s="194"/>
      <c r="CJ15" s="192">
        <v>5</v>
      </c>
      <c r="CK15" s="193"/>
      <c r="CL15" s="193"/>
      <c r="CM15" s="193"/>
      <c r="CN15" s="194"/>
      <c r="CO15" s="22"/>
      <c r="CP15" s="22"/>
      <c r="CQ15" s="17">
        <v>5</v>
      </c>
      <c r="CR15" s="22"/>
      <c r="CS15" s="189" t="str">
        <f>CS12</f>
        <v>МУП УльГЭС"</v>
      </c>
      <c r="CT15" s="190"/>
      <c r="CU15" s="190"/>
      <c r="CV15" s="190"/>
      <c r="CW15" s="190"/>
      <c r="CX15" s="191"/>
      <c r="CY15" s="2"/>
      <c r="CZ15" s="207"/>
      <c r="DA15" s="208"/>
      <c r="DB15" s="208"/>
      <c r="DC15" s="208"/>
      <c r="DD15" s="208"/>
      <c r="DE15" s="209"/>
      <c r="DF15" s="261" t="s">
        <v>75</v>
      </c>
      <c r="DG15" s="262"/>
      <c r="DH15" s="262"/>
      <c r="DI15" s="262"/>
      <c r="DJ15" s="262"/>
      <c r="DK15" s="263"/>
      <c r="DL15" s="177"/>
      <c r="DM15" s="178"/>
      <c r="DN15" s="178"/>
      <c r="DO15" s="178"/>
      <c r="DP15" s="179"/>
      <c r="DQ15" s="177"/>
      <c r="DR15" s="178"/>
      <c r="DS15" s="178"/>
      <c r="DT15" s="178"/>
      <c r="DU15" s="179"/>
      <c r="DV15" s="22">
        <v>0</v>
      </c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</row>
    <row r="16" spans="1:226" ht="15" customHeight="1" hidden="1" outlineLevel="1">
      <c r="A16" s="177"/>
      <c r="B16" s="178"/>
      <c r="C16" s="178"/>
      <c r="D16" s="178"/>
      <c r="E16" s="178"/>
      <c r="F16" s="179"/>
      <c r="G16" s="159"/>
      <c r="H16" s="160"/>
      <c r="I16" s="160"/>
      <c r="J16" s="160"/>
      <c r="K16" s="160"/>
      <c r="L16" s="161"/>
      <c r="M16" s="144"/>
      <c r="N16" s="145"/>
      <c r="O16" s="145"/>
      <c r="P16" s="145"/>
      <c r="Q16" s="145"/>
      <c r="R16" s="146"/>
      <c r="S16" s="159"/>
      <c r="T16" s="160"/>
      <c r="U16" s="160"/>
      <c r="V16" s="160"/>
      <c r="W16" s="160"/>
      <c r="X16" s="160"/>
      <c r="Y16" s="160"/>
      <c r="Z16" s="161"/>
      <c r="AA16" s="159"/>
      <c r="AB16" s="160"/>
      <c r="AC16" s="160"/>
      <c r="AD16" s="160"/>
      <c r="AE16" s="160"/>
      <c r="AF16" s="161"/>
      <c r="AG16" s="180"/>
      <c r="AH16" s="181"/>
      <c r="AI16" s="181"/>
      <c r="AJ16" s="181"/>
      <c r="AK16" s="181"/>
      <c r="AL16" s="182"/>
      <c r="AM16" s="183"/>
      <c r="AN16" s="184"/>
      <c r="AO16" s="184"/>
      <c r="AP16" s="184"/>
      <c r="AQ16" s="184"/>
      <c r="AR16" s="185"/>
      <c r="AS16" s="4"/>
      <c r="AT16" s="46"/>
      <c r="AU16" s="3"/>
      <c r="AV16" s="3"/>
      <c r="AW16" s="186"/>
      <c r="AX16" s="187"/>
      <c r="AY16" s="187"/>
      <c r="AZ16" s="187"/>
      <c r="BA16" s="187"/>
      <c r="BB16" s="187"/>
      <c r="BC16" s="188"/>
      <c r="BD16" s="189"/>
      <c r="BE16" s="190"/>
      <c r="BF16" s="190"/>
      <c r="BG16" s="190"/>
      <c r="BH16" s="190"/>
      <c r="BI16" s="190"/>
      <c r="BJ16" s="191"/>
      <c r="BK16" s="189"/>
      <c r="BL16" s="190"/>
      <c r="BM16" s="190"/>
      <c r="BN16" s="190"/>
      <c r="BO16" s="190"/>
      <c r="BP16" s="190"/>
      <c r="BQ16" s="191"/>
      <c r="BR16" s="210">
        <f t="shared" si="0"/>
        <v>0</v>
      </c>
      <c r="BS16" s="211"/>
      <c r="BT16" s="211"/>
      <c r="BU16" s="211"/>
      <c r="BV16" s="211"/>
      <c r="BW16" s="212"/>
      <c r="BX16" s="192"/>
      <c r="BY16" s="193"/>
      <c r="BZ16" s="193"/>
      <c r="CA16" s="193"/>
      <c r="CB16" s="193"/>
      <c r="CC16" s="194"/>
      <c r="CD16" s="192"/>
      <c r="CE16" s="193"/>
      <c r="CF16" s="193"/>
      <c r="CG16" s="193"/>
      <c r="CH16" s="193"/>
      <c r="CI16" s="194"/>
      <c r="CJ16" s="192"/>
      <c r="CK16" s="193"/>
      <c r="CL16" s="193"/>
      <c r="CM16" s="193"/>
      <c r="CN16" s="194"/>
      <c r="CO16" s="22"/>
      <c r="CP16" s="22"/>
      <c r="CQ16" s="17"/>
      <c r="CR16" s="22"/>
      <c r="CS16" s="207"/>
      <c r="CT16" s="208"/>
      <c r="CU16" s="208"/>
      <c r="CV16" s="208"/>
      <c r="CW16" s="208"/>
      <c r="CX16" s="209"/>
      <c r="CY16" s="2"/>
      <c r="CZ16" s="207"/>
      <c r="DA16" s="208"/>
      <c r="DB16" s="208"/>
      <c r="DC16" s="208"/>
      <c r="DD16" s="208"/>
      <c r="DE16" s="209"/>
      <c r="DF16" s="177"/>
      <c r="DG16" s="178"/>
      <c r="DH16" s="178"/>
      <c r="DI16" s="178"/>
      <c r="DJ16" s="178"/>
      <c r="DK16" s="179"/>
      <c r="DL16" s="177"/>
      <c r="DM16" s="178"/>
      <c r="DN16" s="178"/>
      <c r="DO16" s="178"/>
      <c r="DP16" s="179"/>
      <c r="DQ16" s="177"/>
      <c r="DR16" s="178"/>
      <c r="DS16" s="178"/>
      <c r="DT16" s="178"/>
      <c r="DU16" s="179"/>
      <c r="DV16" s="22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</row>
    <row r="17" spans="1:226" ht="15" customHeight="1" hidden="1" outlineLevel="1">
      <c r="A17" s="177"/>
      <c r="B17" s="178"/>
      <c r="C17" s="178"/>
      <c r="D17" s="178"/>
      <c r="E17" s="178"/>
      <c r="F17" s="179"/>
      <c r="G17" s="159"/>
      <c r="H17" s="160"/>
      <c r="I17" s="160"/>
      <c r="J17" s="160"/>
      <c r="K17" s="160"/>
      <c r="L17" s="161"/>
      <c r="M17" s="144"/>
      <c r="N17" s="145"/>
      <c r="O17" s="145"/>
      <c r="P17" s="145"/>
      <c r="Q17" s="145"/>
      <c r="R17" s="146"/>
      <c r="S17" s="159"/>
      <c r="T17" s="160"/>
      <c r="U17" s="160"/>
      <c r="V17" s="160"/>
      <c r="W17" s="160"/>
      <c r="X17" s="160"/>
      <c r="Y17" s="160"/>
      <c r="Z17" s="161"/>
      <c r="AA17" s="159"/>
      <c r="AB17" s="160"/>
      <c r="AC17" s="160"/>
      <c r="AD17" s="160"/>
      <c r="AE17" s="160"/>
      <c r="AF17" s="161"/>
      <c r="AG17" s="180"/>
      <c r="AH17" s="181"/>
      <c r="AI17" s="181"/>
      <c r="AJ17" s="181"/>
      <c r="AK17" s="181"/>
      <c r="AL17" s="182"/>
      <c r="AM17" s="183"/>
      <c r="AN17" s="184"/>
      <c r="AO17" s="184"/>
      <c r="AP17" s="184"/>
      <c r="AQ17" s="184"/>
      <c r="AR17" s="185"/>
      <c r="AS17" s="4"/>
      <c r="AT17" s="33"/>
      <c r="AU17" s="3"/>
      <c r="AV17" s="3"/>
      <c r="AW17" s="189"/>
      <c r="AX17" s="190"/>
      <c r="AY17" s="190"/>
      <c r="AZ17" s="190"/>
      <c r="BA17" s="190"/>
      <c r="BB17" s="190"/>
      <c r="BC17" s="191"/>
      <c r="BD17" s="189"/>
      <c r="BE17" s="190"/>
      <c r="BF17" s="190"/>
      <c r="BG17" s="190"/>
      <c r="BH17" s="190"/>
      <c r="BI17" s="190"/>
      <c r="BJ17" s="191"/>
      <c r="BK17" s="189"/>
      <c r="BL17" s="190"/>
      <c r="BM17" s="190"/>
      <c r="BN17" s="190"/>
      <c r="BO17" s="190"/>
      <c r="BP17" s="190"/>
      <c r="BQ17" s="191"/>
      <c r="BR17" s="207">
        <f t="shared" si="0"/>
        <v>0</v>
      </c>
      <c r="BS17" s="208"/>
      <c r="BT17" s="208"/>
      <c r="BU17" s="208"/>
      <c r="BV17" s="208"/>
      <c r="BW17" s="209"/>
      <c r="BX17" s="198"/>
      <c r="BY17" s="199"/>
      <c r="BZ17" s="199"/>
      <c r="CA17" s="199"/>
      <c r="CB17" s="199"/>
      <c r="CC17" s="200"/>
      <c r="CD17" s="198"/>
      <c r="CE17" s="199"/>
      <c r="CF17" s="199"/>
      <c r="CG17" s="199"/>
      <c r="CH17" s="199"/>
      <c r="CI17" s="200"/>
      <c r="CJ17" s="192">
        <f aca="true" t="shared" si="1" ref="CJ17:CJ41">CR17</f>
        <v>0</v>
      </c>
      <c r="CK17" s="193"/>
      <c r="CL17" s="193"/>
      <c r="CM17" s="193"/>
      <c r="CN17" s="194"/>
      <c r="CO17" s="1"/>
      <c r="CP17" s="1"/>
      <c r="CQ17" s="12"/>
      <c r="CR17" s="1"/>
      <c r="CS17" s="207"/>
      <c r="CT17" s="208"/>
      <c r="CU17" s="208"/>
      <c r="CV17" s="208"/>
      <c r="CW17" s="208"/>
      <c r="CX17" s="209"/>
      <c r="CY17" s="2"/>
      <c r="CZ17" s="207"/>
      <c r="DA17" s="208"/>
      <c r="DB17" s="208"/>
      <c r="DC17" s="208"/>
      <c r="DD17" s="208"/>
      <c r="DE17" s="209"/>
      <c r="DF17" s="177"/>
      <c r="DG17" s="178"/>
      <c r="DH17" s="178"/>
      <c r="DI17" s="178"/>
      <c r="DJ17" s="178"/>
      <c r="DK17" s="179"/>
      <c r="DL17" s="177"/>
      <c r="DM17" s="178"/>
      <c r="DN17" s="178"/>
      <c r="DO17" s="178"/>
      <c r="DP17" s="179"/>
      <c r="DQ17" s="177"/>
      <c r="DR17" s="178"/>
      <c r="DS17" s="178"/>
      <c r="DT17" s="178"/>
      <c r="DU17" s="179"/>
      <c r="DV17" s="22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</row>
    <row r="18" spans="1:226" ht="15" customHeight="1" hidden="1" outlineLevel="1">
      <c r="A18" s="177"/>
      <c r="B18" s="178"/>
      <c r="C18" s="178"/>
      <c r="D18" s="178"/>
      <c r="E18" s="178"/>
      <c r="F18" s="179"/>
      <c r="G18" s="159"/>
      <c r="H18" s="160"/>
      <c r="I18" s="160"/>
      <c r="J18" s="160"/>
      <c r="K18" s="160"/>
      <c r="L18" s="161"/>
      <c r="M18" s="144"/>
      <c r="N18" s="145"/>
      <c r="O18" s="145"/>
      <c r="P18" s="145"/>
      <c r="Q18" s="145"/>
      <c r="R18" s="146"/>
      <c r="S18" s="159"/>
      <c r="T18" s="160"/>
      <c r="U18" s="160"/>
      <c r="V18" s="160"/>
      <c r="W18" s="160"/>
      <c r="X18" s="160"/>
      <c r="Y18" s="160"/>
      <c r="Z18" s="161"/>
      <c r="AA18" s="159"/>
      <c r="AB18" s="160"/>
      <c r="AC18" s="160"/>
      <c r="AD18" s="160"/>
      <c r="AE18" s="160"/>
      <c r="AF18" s="161"/>
      <c r="AG18" s="180"/>
      <c r="AH18" s="181"/>
      <c r="AI18" s="181"/>
      <c r="AJ18" s="181"/>
      <c r="AK18" s="181"/>
      <c r="AL18" s="182"/>
      <c r="AM18" s="183"/>
      <c r="AN18" s="184"/>
      <c r="AO18" s="184"/>
      <c r="AP18" s="184"/>
      <c r="AQ18" s="184"/>
      <c r="AR18" s="185"/>
      <c r="AS18" s="4"/>
      <c r="AT18" s="33"/>
      <c r="AU18" s="3"/>
      <c r="AV18" s="3"/>
      <c r="AW18" s="189"/>
      <c r="AX18" s="190"/>
      <c r="AY18" s="190"/>
      <c r="AZ18" s="190"/>
      <c r="BA18" s="190"/>
      <c r="BB18" s="190"/>
      <c r="BC18" s="191"/>
      <c r="BD18" s="189"/>
      <c r="BE18" s="190"/>
      <c r="BF18" s="190"/>
      <c r="BG18" s="190"/>
      <c r="BH18" s="190"/>
      <c r="BI18" s="190"/>
      <c r="BJ18" s="191"/>
      <c r="BK18" s="189"/>
      <c r="BL18" s="190"/>
      <c r="BM18" s="190"/>
      <c r="BN18" s="190"/>
      <c r="BO18" s="190"/>
      <c r="BP18" s="190"/>
      <c r="BQ18" s="191"/>
      <c r="BR18" s="207">
        <f t="shared" si="0"/>
        <v>0</v>
      </c>
      <c r="BS18" s="208"/>
      <c r="BT18" s="208"/>
      <c r="BU18" s="208"/>
      <c r="BV18" s="208"/>
      <c r="BW18" s="209"/>
      <c r="BX18" s="198"/>
      <c r="BY18" s="199"/>
      <c r="BZ18" s="199"/>
      <c r="CA18" s="199"/>
      <c r="CB18" s="199"/>
      <c r="CC18" s="200"/>
      <c r="CD18" s="198"/>
      <c r="CE18" s="199"/>
      <c r="CF18" s="199"/>
      <c r="CG18" s="199"/>
      <c r="CH18" s="199"/>
      <c r="CI18" s="200"/>
      <c r="CJ18" s="192">
        <f t="shared" si="1"/>
        <v>0</v>
      </c>
      <c r="CK18" s="193"/>
      <c r="CL18" s="193"/>
      <c r="CM18" s="193"/>
      <c r="CN18" s="194"/>
      <c r="CO18" s="1"/>
      <c r="CP18" s="1"/>
      <c r="CQ18" s="12"/>
      <c r="CR18" s="1"/>
      <c r="CS18" s="207"/>
      <c r="CT18" s="208"/>
      <c r="CU18" s="208"/>
      <c r="CV18" s="208"/>
      <c r="CW18" s="208"/>
      <c r="CX18" s="209"/>
      <c r="CY18" s="2"/>
      <c r="CZ18" s="207"/>
      <c r="DA18" s="208"/>
      <c r="DB18" s="208"/>
      <c r="DC18" s="208"/>
      <c r="DD18" s="208"/>
      <c r="DE18" s="209"/>
      <c r="DF18" s="177"/>
      <c r="DG18" s="178"/>
      <c r="DH18" s="178"/>
      <c r="DI18" s="178"/>
      <c r="DJ18" s="178"/>
      <c r="DK18" s="179"/>
      <c r="DL18" s="177"/>
      <c r="DM18" s="178"/>
      <c r="DN18" s="178"/>
      <c r="DO18" s="178"/>
      <c r="DP18" s="179"/>
      <c r="DQ18" s="177"/>
      <c r="DR18" s="178"/>
      <c r="DS18" s="178"/>
      <c r="DT18" s="178"/>
      <c r="DU18" s="179"/>
      <c r="DV18" s="22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</row>
    <row r="19" spans="1:226" ht="15" customHeight="1" hidden="1" outlineLevel="1">
      <c r="A19" s="177"/>
      <c r="B19" s="178"/>
      <c r="C19" s="178"/>
      <c r="D19" s="178"/>
      <c r="E19" s="178"/>
      <c r="F19" s="179"/>
      <c r="G19" s="159"/>
      <c r="H19" s="160"/>
      <c r="I19" s="160"/>
      <c r="J19" s="160"/>
      <c r="K19" s="160"/>
      <c r="L19" s="161"/>
      <c r="M19" s="144"/>
      <c r="N19" s="145"/>
      <c r="O19" s="145"/>
      <c r="P19" s="145"/>
      <c r="Q19" s="145"/>
      <c r="R19" s="146"/>
      <c r="S19" s="159"/>
      <c r="T19" s="160"/>
      <c r="U19" s="160"/>
      <c r="V19" s="160"/>
      <c r="W19" s="160"/>
      <c r="X19" s="160"/>
      <c r="Y19" s="160"/>
      <c r="Z19" s="161"/>
      <c r="AA19" s="159"/>
      <c r="AB19" s="160"/>
      <c r="AC19" s="160"/>
      <c r="AD19" s="160"/>
      <c r="AE19" s="160"/>
      <c r="AF19" s="161"/>
      <c r="AG19" s="180"/>
      <c r="AH19" s="181"/>
      <c r="AI19" s="181"/>
      <c r="AJ19" s="181"/>
      <c r="AK19" s="181"/>
      <c r="AL19" s="182"/>
      <c r="AM19" s="183"/>
      <c r="AN19" s="184"/>
      <c r="AO19" s="184"/>
      <c r="AP19" s="184"/>
      <c r="AQ19" s="184"/>
      <c r="AR19" s="185"/>
      <c r="AS19" s="4"/>
      <c r="AT19" s="33"/>
      <c r="AU19" s="3"/>
      <c r="AV19" s="3"/>
      <c r="AW19" s="189"/>
      <c r="AX19" s="190"/>
      <c r="AY19" s="190"/>
      <c r="AZ19" s="190"/>
      <c r="BA19" s="190"/>
      <c r="BB19" s="190"/>
      <c r="BC19" s="191"/>
      <c r="BD19" s="189"/>
      <c r="BE19" s="190"/>
      <c r="BF19" s="190"/>
      <c r="BG19" s="190"/>
      <c r="BH19" s="190"/>
      <c r="BI19" s="190"/>
      <c r="BJ19" s="191"/>
      <c r="BK19" s="189"/>
      <c r="BL19" s="190"/>
      <c r="BM19" s="190"/>
      <c r="BN19" s="190"/>
      <c r="BO19" s="190"/>
      <c r="BP19" s="190"/>
      <c r="BQ19" s="191"/>
      <c r="BR19" s="207">
        <f t="shared" si="0"/>
        <v>0</v>
      </c>
      <c r="BS19" s="208"/>
      <c r="BT19" s="208"/>
      <c r="BU19" s="208"/>
      <c r="BV19" s="208"/>
      <c r="BW19" s="209"/>
      <c r="BX19" s="198"/>
      <c r="BY19" s="199"/>
      <c r="BZ19" s="199"/>
      <c r="CA19" s="199"/>
      <c r="CB19" s="199"/>
      <c r="CC19" s="200"/>
      <c r="CD19" s="198"/>
      <c r="CE19" s="199"/>
      <c r="CF19" s="199"/>
      <c r="CG19" s="199"/>
      <c r="CH19" s="199"/>
      <c r="CI19" s="200"/>
      <c r="CJ19" s="192">
        <f t="shared" si="1"/>
        <v>0</v>
      </c>
      <c r="CK19" s="193"/>
      <c r="CL19" s="193"/>
      <c r="CM19" s="193"/>
      <c r="CN19" s="194"/>
      <c r="CO19" s="1"/>
      <c r="CP19" s="1"/>
      <c r="CQ19" s="12"/>
      <c r="CR19" s="1"/>
      <c r="CS19" s="207"/>
      <c r="CT19" s="208"/>
      <c r="CU19" s="208"/>
      <c r="CV19" s="208"/>
      <c r="CW19" s="208"/>
      <c r="CX19" s="209"/>
      <c r="CY19" s="2"/>
      <c r="CZ19" s="207"/>
      <c r="DA19" s="208"/>
      <c r="DB19" s="208"/>
      <c r="DC19" s="208"/>
      <c r="DD19" s="208"/>
      <c r="DE19" s="209"/>
      <c r="DF19" s="177"/>
      <c r="DG19" s="178"/>
      <c r="DH19" s="178"/>
      <c r="DI19" s="178"/>
      <c r="DJ19" s="178"/>
      <c r="DK19" s="179"/>
      <c r="DL19" s="177"/>
      <c r="DM19" s="178"/>
      <c r="DN19" s="178"/>
      <c r="DO19" s="178"/>
      <c r="DP19" s="179"/>
      <c r="DQ19" s="177"/>
      <c r="DR19" s="178"/>
      <c r="DS19" s="178"/>
      <c r="DT19" s="178"/>
      <c r="DU19" s="179"/>
      <c r="DV19" s="1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</row>
    <row r="20" spans="1:226" ht="15" customHeight="1" hidden="1" outlineLevel="1">
      <c r="A20" s="177"/>
      <c r="B20" s="178"/>
      <c r="C20" s="178"/>
      <c r="D20" s="178"/>
      <c r="E20" s="178"/>
      <c r="F20" s="179"/>
      <c r="G20" s="159"/>
      <c r="H20" s="160"/>
      <c r="I20" s="160"/>
      <c r="J20" s="160"/>
      <c r="K20" s="160"/>
      <c r="L20" s="161"/>
      <c r="M20" s="144"/>
      <c r="N20" s="145"/>
      <c r="O20" s="145"/>
      <c r="P20" s="145"/>
      <c r="Q20" s="145"/>
      <c r="R20" s="146"/>
      <c r="S20" s="159"/>
      <c r="T20" s="160"/>
      <c r="U20" s="160"/>
      <c r="V20" s="160"/>
      <c r="W20" s="160"/>
      <c r="X20" s="160"/>
      <c r="Y20" s="160"/>
      <c r="Z20" s="161"/>
      <c r="AA20" s="159"/>
      <c r="AB20" s="160"/>
      <c r="AC20" s="160"/>
      <c r="AD20" s="160"/>
      <c r="AE20" s="160"/>
      <c r="AF20" s="161"/>
      <c r="AG20" s="180"/>
      <c r="AH20" s="181"/>
      <c r="AI20" s="181"/>
      <c r="AJ20" s="181"/>
      <c r="AK20" s="181"/>
      <c r="AL20" s="182"/>
      <c r="AM20" s="183"/>
      <c r="AN20" s="184"/>
      <c r="AO20" s="184"/>
      <c r="AP20" s="184"/>
      <c r="AQ20" s="184"/>
      <c r="AR20" s="185"/>
      <c r="AS20" s="4"/>
      <c r="AT20" s="33"/>
      <c r="AU20" s="3"/>
      <c r="AV20" s="3"/>
      <c r="AW20" s="189"/>
      <c r="AX20" s="190"/>
      <c r="AY20" s="190"/>
      <c r="AZ20" s="190"/>
      <c r="BA20" s="190"/>
      <c r="BB20" s="190"/>
      <c r="BC20" s="191"/>
      <c r="BD20" s="189"/>
      <c r="BE20" s="190"/>
      <c r="BF20" s="190"/>
      <c r="BG20" s="190"/>
      <c r="BH20" s="190"/>
      <c r="BI20" s="190"/>
      <c r="BJ20" s="191"/>
      <c r="BK20" s="189"/>
      <c r="BL20" s="190"/>
      <c r="BM20" s="190"/>
      <c r="BN20" s="190"/>
      <c r="BO20" s="190"/>
      <c r="BP20" s="190"/>
      <c r="BQ20" s="191"/>
      <c r="BR20" s="207">
        <f t="shared" si="0"/>
        <v>0</v>
      </c>
      <c r="BS20" s="208"/>
      <c r="BT20" s="208"/>
      <c r="BU20" s="208"/>
      <c r="BV20" s="208"/>
      <c r="BW20" s="209"/>
      <c r="BX20" s="198"/>
      <c r="BY20" s="199"/>
      <c r="BZ20" s="199"/>
      <c r="CA20" s="199"/>
      <c r="CB20" s="199"/>
      <c r="CC20" s="200"/>
      <c r="CD20" s="198"/>
      <c r="CE20" s="199"/>
      <c r="CF20" s="199"/>
      <c r="CG20" s="199"/>
      <c r="CH20" s="199"/>
      <c r="CI20" s="200"/>
      <c r="CJ20" s="192">
        <f t="shared" si="1"/>
        <v>0</v>
      </c>
      <c r="CK20" s="193"/>
      <c r="CL20" s="193"/>
      <c r="CM20" s="193"/>
      <c r="CN20" s="194"/>
      <c r="CO20" s="1"/>
      <c r="CP20" s="1"/>
      <c r="CQ20" s="12"/>
      <c r="CR20" s="1"/>
      <c r="CS20" s="207"/>
      <c r="CT20" s="208"/>
      <c r="CU20" s="208"/>
      <c r="CV20" s="208"/>
      <c r="CW20" s="208"/>
      <c r="CX20" s="209"/>
      <c r="CY20" s="2"/>
      <c r="CZ20" s="207"/>
      <c r="DA20" s="208"/>
      <c r="DB20" s="208"/>
      <c r="DC20" s="208"/>
      <c r="DD20" s="208"/>
      <c r="DE20" s="209"/>
      <c r="DF20" s="177"/>
      <c r="DG20" s="178"/>
      <c r="DH20" s="178"/>
      <c r="DI20" s="178"/>
      <c r="DJ20" s="178"/>
      <c r="DK20" s="179"/>
      <c r="DL20" s="177"/>
      <c r="DM20" s="178"/>
      <c r="DN20" s="178"/>
      <c r="DO20" s="178"/>
      <c r="DP20" s="179"/>
      <c r="DQ20" s="177"/>
      <c r="DR20" s="178"/>
      <c r="DS20" s="178"/>
      <c r="DT20" s="178"/>
      <c r="DU20" s="179"/>
      <c r="DV20" s="1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</row>
    <row r="21" spans="1:226" ht="14.25" customHeight="1" hidden="1" outlineLevel="1">
      <c r="A21" s="177"/>
      <c r="B21" s="178"/>
      <c r="C21" s="178"/>
      <c r="D21" s="178"/>
      <c r="E21" s="178"/>
      <c r="F21" s="179"/>
      <c r="G21" s="159"/>
      <c r="H21" s="160"/>
      <c r="I21" s="160"/>
      <c r="J21" s="160"/>
      <c r="K21" s="160"/>
      <c r="L21" s="161"/>
      <c r="M21" s="144"/>
      <c r="N21" s="145"/>
      <c r="O21" s="145"/>
      <c r="P21" s="145"/>
      <c r="Q21" s="145"/>
      <c r="R21" s="146"/>
      <c r="S21" s="159"/>
      <c r="T21" s="160"/>
      <c r="U21" s="160"/>
      <c r="V21" s="160"/>
      <c r="W21" s="160"/>
      <c r="X21" s="160"/>
      <c r="Y21" s="160"/>
      <c r="Z21" s="161"/>
      <c r="AA21" s="159"/>
      <c r="AB21" s="160"/>
      <c r="AC21" s="160"/>
      <c r="AD21" s="160"/>
      <c r="AE21" s="160"/>
      <c r="AF21" s="161"/>
      <c r="AG21" s="213"/>
      <c r="AH21" s="214"/>
      <c r="AI21" s="214"/>
      <c r="AJ21" s="214"/>
      <c r="AK21" s="214"/>
      <c r="AL21" s="215"/>
      <c r="AM21" s="216"/>
      <c r="AN21" s="217"/>
      <c r="AO21" s="217"/>
      <c r="AP21" s="217"/>
      <c r="AQ21" s="217"/>
      <c r="AR21" s="218"/>
      <c r="AS21" s="4"/>
      <c r="AT21" s="33"/>
      <c r="AU21" s="3"/>
      <c r="AV21" s="3"/>
      <c r="AW21" s="189"/>
      <c r="AX21" s="190"/>
      <c r="AY21" s="190"/>
      <c r="AZ21" s="190"/>
      <c r="BA21" s="190"/>
      <c r="BB21" s="190"/>
      <c r="BC21" s="191"/>
      <c r="BD21" s="189"/>
      <c r="BE21" s="190"/>
      <c r="BF21" s="190"/>
      <c r="BG21" s="190"/>
      <c r="BH21" s="190"/>
      <c r="BI21" s="190"/>
      <c r="BJ21" s="191"/>
      <c r="BK21" s="189"/>
      <c r="BL21" s="190"/>
      <c r="BM21" s="190"/>
      <c r="BN21" s="190"/>
      <c r="BO21" s="190"/>
      <c r="BP21" s="190"/>
      <c r="BQ21" s="191"/>
      <c r="BR21" s="207">
        <f t="shared" si="0"/>
        <v>0</v>
      </c>
      <c r="BS21" s="208"/>
      <c r="BT21" s="208"/>
      <c r="BU21" s="208"/>
      <c r="BV21" s="208"/>
      <c r="BW21" s="209"/>
      <c r="BX21" s="198"/>
      <c r="BY21" s="199"/>
      <c r="BZ21" s="199"/>
      <c r="CA21" s="199"/>
      <c r="CB21" s="199"/>
      <c r="CC21" s="200"/>
      <c r="CD21" s="198"/>
      <c r="CE21" s="199"/>
      <c r="CF21" s="199"/>
      <c r="CG21" s="199"/>
      <c r="CH21" s="199"/>
      <c r="CI21" s="200"/>
      <c r="CJ21" s="192">
        <f t="shared" si="1"/>
        <v>0</v>
      </c>
      <c r="CK21" s="193"/>
      <c r="CL21" s="193"/>
      <c r="CM21" s="193"/>
      <c r="CN21" s="194"/>
      <c r="CO21" s="1"/>
      <c r="CP21" s="1"/>
      <c r="CQ21" s="12"/>
      <c r="CR21" s="1"/>
      <c r="CS21" s="207"/>
      <c r="CT21" s="208"/>
      <c r="CU21" s="208"/>
      <c r="CV21" s="208"/>
      <c r="CW21" s="208"/>
      <c r="CX21" s="209"/>
      <c r="CY21" s="2"/>
      <c r="CZ21" s="207"/>
      <c r="DA21" s="208"/>
      <c r="DB21" s="208"/>
      <c r="DC21" s="208"/>
      <c r="DD21" s="208"/>
      <c r="DE21" s="209"/>
      <c r="DF21" s="177"/>
      <c r="DG21" s="178"/>
      <c r="DH21" s="178"/>
      <c r="DI21" s="178"/>
      <c r="DJ21" s="178"/>
      <c r="DK21" s="179"/>
      <c r="DL21" s="177"/>
      <c r="DM21" s="178"/>
      <c r="DN21" s="178"/>
      <c r="DO21" s="178"/>
      <c r="DP21" s="179"/>
      <c r="DQ21" s="177"/>
      <c r="DR21" s="178"/>
      <c r="DS21" s="178"/>
      <c r="DT21" s="178"/>
      <c r="DU21" s="179"/>
      <c r="DV21" s="1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</row>
    <row r="22" spans="1:226" ht="14.25" customHeight="1" hidden="1" outlineLevel="1">
      <c r="A22" s="177"/>
      <c r="B22" s="178"/>
      <c r="C22" s="178"/>
      <c r="D22" s="178"/>
      <c r="E22" s="178"/>
      <c r="F22" s="179"/>
      <c r="G22" s="159"/>
      <c r="H22" s="160"/>
      <c r="I22" s="160"/>
      <c r="J22" s="160"/>
      <c r="K22" s="160"/>
      <c r="L22" s="161"/>
      <c r="M22" s="144"/>
      <c r="N22" s="145"/>
      <c r="O22" s="145"/>
      <c r="P22" s="145"/>
      <c r="Q22" s="145"/>
      <c r="R22" s="146"/>
      <c r="S22" s="159"/>
      <c r="T22" s="160"/>
      <c r="U22" s="160"/>
      <c r="V22" s="160"/>
      <c r="W22" s="160"/>
      <c r="X22" s="160"/>
      <c r="Y22" s="160"/>
      <c r="Z22" s="161"/>
      <c r="AA22" s="159"/>
      <c r="AB22" s="160"/>
      <c r="AC22" s="160"/>
      <c r="AD22" s="160"/>
      <c r="AE22" s="160"/>
      <c r="AF22" s="161"/>
      <c r="AG22" s="213"/>
      <c r="AH22" s="214"/>
      <c r="AI22" s="214"/>
      <c r="AJ22" s="214"/>
      <c r="AK22" s="214"/>
      <c r="AL22" s="215"/>
      <c r="AM22" s="216"/>
      <c r="AN22" s="217"/>
      <c r="AO22" s="217"/>
      <c r="AP22" s="217"/>
      <c r="AQ22" s="217"/>
      <c r="AR22" s="218"/>
      <c r="AS22" s="4"/>
      <c r="AT22" s="33"/>
      <c r="AU22" s="3"/>
      <c r="AV22" s="3"/>
      <c r="AW22" s="189"/>
      <c r="AX22" s="190"/>
      <c r="AY22" s="190"/>
      <c r="AZ22" s="190"/>
      <c r="BA22" s="190"/>
      <c r="BB22" s="190"/>
      <c r="BC22" s="191"/>
      <c r="BD22" s="189"/>
      <c r="BE22" s="190"/>
      <c r="BF22" s="190"/>
      <c r="BG22" s="190"/>
      <c r="BH22" s="190"/>
      <c r="BI22" s="190"/>
      <c r="BJ22" s="191"/>
      <c r="BK22" s="189"/>
      <c r="BL22" s="190"/>
      <c r="BM22" s="190"/>
      <c r="BN22" s="190"/>
      <c r="BO22" s="190"/>
      <c r="BP22" s="190"/>
      <c r="BQ22" s="191"/>
      <c r="BR22" s="207">
        <f t="shared" si="0"/>
        <v>0</v>
      </c>
      <c r="BS22" s="208"/>
      <c r="BT22" s="208"/>
      <c r="BU22" s="208"/>
      <c r="BV22" s="208"/>
      <c r="BW22" s="209"/>
      <c r="BX22" s="198"/>
      <c r="BY22" s="199"/>
      <c r="BZ22" s="199"/>
      <c r="CA22" s="199"/>
      <c r="CB22" s="199"/>
      <c r="CC22" s="200"/>
      <c r="CD22" s="198"/>
      <c r="CE22" s="199"/>
      <c r="CF22" s="199"/>
      <c r="CG22" s="199"/>
      <c r="CH22" s="199"/>
      <c r="CI22" s="200"/>
      <c r="CJ22" s="192">
        <f t="shared" si="1"/>
        <v>0</v>
      </c>
      <c r="CK22" s="193"/>
      <c r="CL22" s="193"/>
      <c r="CM22" s="193"/>
      <c r="CN22" s="194"/>
      <c r="CO22" s="1"/>
      <c r="CP22" s="1"/>
      <c r="CQ22" s="12"/>
      <c r="CR22" s="1"/>
      <c r="CS22" s="207"/>
      <c r="CT22" s="208"/>
      <c r="CU22" s="208"/>
      <c r="CV22" s="208"/>
      <c r="CW22" s="208"/>
      <c r="CX22" s="209"/>
      <c r="CY22" s="2"/>
      <c r="CZ22" s="207"/>
      <c r="DA22" s="208"/>
      <c r="DB22" s="208"/>
      <c r="DC22" s="208"/>
      <c r="DD22" s="208"/>
      <c r="DE22" s="209"/>
      <c r="DF22" s="177"/>
      <c r="DG22" s="178"/>
      <c r="DH22" s="178"/>
      <c r="DI22" s="178"/>
      <c r="DJ22" s="178"/>
      <c r="DK22" s="179"/>
      <c r="DL22" s="177"/>
      <c r="DM22" s="178"/>
      <c r="DN22" s="178"/>
      <c r="DO22" s="178"/>
      <c r="DP22" s="179"/>
      <c r="DQ22" s="177"/>
      <c r="DR22" s="178"/>
      <c r="DS22" s="178"/>
      <c r="DT22" s="178"/>
      <c r="DU22" s="179"/>
      <c r="DV22" s="1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</row>
    <row r="23" spans="1:226" ht="14.25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44"/>
      <c r="N23" s="145"/>
      <c r="O23" s="145"/>
      <c r="P23" s="145"/>
      <c r="Q23" s="145"/>
      <c r="R23" s="146"/>
      <c r="S23" s="159"/>
      <c r="T23" s="160"/>
      <c r="U23" s="160"/>
      <c r="V23" s="160"/>
      <c r="W23" s="160"/>
      <c r="X23" s="160"/>
      <c r="Y23" s="160"/>
      <c r="Z23" s="161"/>
      <c r="AA23" s="159"/>
      <c r="AB23" s="160"/>
      <c r="AC23" s="160"/>
      <c r="AD23" s="160"/>
      <c r="AE23" s="160"/>
      <c r="AF23" s="161"/>
      <c r="AG23" s="213"/>
      <c r="AH23" s="214"/>
      <c r="AI23" s="214"/>
      <c r="AJ23" s="214"/>
      <c r="AK23" s="214"/>
      <c r="AL23" s="215"/>
      <c r="AM23" s="216"/>
      <c r="AN23" s="217"/>
      <c r="AO23" s="217"/>
      <c r="AP23" s="217"/>
      <c r="AQ23" s="217"/>
      <c r="AR23" s="218"/>
      <c r="AS23" s="4"/>
      <c r="AT23" s="33"/>
      <c r="AU23" s="3"/>
      <c r="AV23" s="3"/>
      <c r="AW23" s="189"/>
      <c r="AX23" s="190"/>
      <c r="AY23" s="190"/>
      <c r="AZ23" s="190"/>
      <c r="BA23" s="190"/>
      <c r="BB23" s="190"/>
      <c r="BC23" s="191"/>
      <c r="BD23" s="189"/>
      <c r="BE23" s="190"/>
      <c r="BF23" s="190"/>
      <c r="BG23" s="190"/>
      <c r="BH23" s="190"/>
      <c r="BI23" s="190"/>
      <c r="BJ23" s="191"/>
      <c r="BK23" s="189"/>
      <c r="BL23" s="190"/>
      <c r="BM23" s="190"/>
      <c r="BN23" s="190"/>
      <c r="BO23" s="190"/>
      <c r="BP23" s="190"/>
      <c r="BQ23" s="191"/>
      <c r="BR23" s="207">
        <f t="shared" si="0"/>
        <v>0</v>
      </c>
      <c r="BS23" s="208"/>
      <c r="BT23" s="208"/>
      <c r="BU23" s="208"/>
      <c r="BV23" s="208"/>
      <c r="BW23" s="209"/>
      <c r="BX23" s="198"/>
      <c r="BY23" s="199"/>
      <c r="BZ23" s="199"/>
      <c r="CA23" s="199"/>
      <c r="CB23" s="199"/>
      <c r="CC23" s="200"/>
      <c r="CD23" s="198"/>
      <c r="CE23" s="199"/>
      <c r="CF23" s="199"/>
      <c r="CG23" s="199"/>
      <c r="CH23" s="199"/>
      <c r="CI23" s="200"/>
      <c r="CJ23" s="192">
        <f t="shared" si="1"/>
        <v>0</v>
      </c>
      <c r="CK23" s="193"/>
      <c r="CL23" s="193"/>
      <c r="CM23" s="193"/>
      <c r="CN23" s="194"/>
      <c r="CO23" s="1"/>
      <c r="CP23" s="1"/>
      <c r="CQ23" s="12"/>
      <c r="CR23" s="1"/>
      <c r="CS23" s="207"/>
      <c r="CT23" s="208"/>
      <c r="CU23" s="208"/>
      <c r="CV23" s="208"/>
      <c r="CW23" s="208"/>
      <c r="CX23" s="209"/>
      <c r="CY23" s="2"/>
      <c r="CZ23" s="207"/>
      <c r="DA23" s="208"/>
      <c r="DB23" s="208"/>
      <c r="DC23" s="208"/>
      <c r="DD23" s="208"/>
      <c r="DE23" s="209"/>
      <c r="DF23" s="177"/>
      <c r="DG23" s="178"/>
      <c r="DH23" s="178"/>
      <c r="DI23" s="178"/>
      <c r="DJ23" s="178"/>
      <c r="DK23" s="179"/>
      <c r="DL23" s="177"/>
      <c r="DM23" s="178"/>
      <c r="DN23" s="178"/>
      <c r="DO23" s="178"/>
      <c r="DP23" s="179"/>
      <c r="DQ23" s="177"/>
      <c r="DR23" s="178"/>
      <c r="DS23" s="178"/>
      <c r="DT23" s="178"/>
      <c r="DU23" s="179"/>
      <c r="DV23" s="1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</row>
    <row r="24" spans="1:226" ht="14.25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59"/>
      <c r="N24" s="160"/>
      <c r="O24" s="160"/>
      <c r="P24" s="160"/>
      <c r="Q24" s="160"/>
      <c r="R24" s="161"/>
      <c r="S24" s="159"/>
      <c r="T24" s="160"/>
      <c r="U24" s="160"/>
      <c r="V24" s="160"/>
      <c r="W24" s="160"/>
      <c r="X24" s="160"/>
      <c r="Y24" s="160"/>
      <c r="Z24" s="161"/>
      <c r="AA24" s="159"/>
      <c r="AB24" s="160"/>
      <c r="AC24" s="160"/>
      <c r="AD24" s="160"/>
      <c r="AE24" s="160"/>
      <c r="AF24" s="161"/>
      <c r="AG24" s="213"/>
      <c r="AH24" s="214"/>
      <c r="AI24" s="214"/>
      <c r="AJ24" s="214"/>
      <c r="AK24" s="214"/>
      <c r="AL24" s="215"/>
      <c r="AM24" s="216"/>
      <c r="AN24" s="217"/>
      <c r="AO24" s="217"/>
      <c r="AP24" s="217"/>
      <c r="AQ24" s="217"/>
      <c r="AR24" s="218"/>
      <c r="AS24" s="4"/>
      <c r="AT24" s="33"/>
      <c r="AU24" s="3"/>
      <c r="AV24" s="3"/>
      <c r="AW24" s="189"/>
      <c r="AX24" s="190"/>
      <c r="AY24" s="190"/>
      <c r="AZ24" s="190"/>
      <c r="BA24" s="190"/>
      <c r="BB24" s="190"/>
      <c r="BC24" s="191"/>
      <c r="BD24" s="189"/>
      <c r="BE24" s="190"/>
      <c r="BF24" s="190"/>
      <c r="BG24" s="190"/>
      <c r="BH24" s="190"/>
      <c r="BI24" s="190"/>
      <c r="BJ24" s="191"/>
      <c r="BK24" s="189"/>
      <c r="BL24" s="190"/>
      <c r="BM24" s="190"/>
      <c r="BN24" s="190"/>
      <c r="BO24" s="190"/>
      <c r="BP24" s="190"/>
      <c r="BQ24" s="191"/>
      <c r="BR24" s="207">
        <f t="shared" si="0"/>
        <v>0</v>
      </c>
      <c r="BS24" s="208"/>
      <c r="BT24" s="208"/>
      <c r="BU24" s="208"/>
      <c r="BV24" s="208"/>
      <c r="BW24" s="209"/>
      <c r="BX24" s="198"/>
      <c r="BY24" s="199"/>
      <c r="BZ24" s="199"/>
      <c r="CA24" s="199"/>
      <c r="CB24" s="199"/>
      <c r="CC24" s="200"/>
      <c r="CD24" s="198"/>
      <c r="CE24" s="199"/>
      <c r="CF24" s="199"/>
      <c r="CG24" s="199"/>
      <c r="CH24" s="199"/>
      <c r="CI24" s="200"/>
      <c r="CJ24" s="192">
        <f t="shared" si="1"/>
        <v>0</v>
      </c>
      <c r="CK24" s="193"/>
      <c r="CL24" s="193"/>
      <c r="CM24" s="193"/>
      <c r="CN24" s="194"/>
      <c r="CO24" s="1"/>
      <c r="CP24" s="1"/>
      <c r="CQ24" s="12"/>
      <c r="CR24" s="1"/>
      <c r="CS24" s="207"/>
      <c r="CT24" s="208"/>
      <c r="CU24" s="208"/>
      <c r="CV24" s="208"/>
      <c r="CW24" s="208"/>
      <c r="CX24" s="209"/>
      <c r="CY24" s="2"/>
      <c r="CZ24" s="207"/>
      <c r="DA24" s="208"/>
      <c r="DB24" s="208"/>
      <c r="DC24" s="208"/>
      <c r="DD24" s="208"/>
      <c r="DE24" s="209"/>
      <c r="DF24" s="177"/>
      <c r="DG24" s="178"/>
      <c r="DH24" s="178"/>
      <c r="DI24" s="178"/>
      <c r="DJ24" s="178"/>
      <c r="DK24" s="179"/>
      <c r="DL24" s="177"/>
      <c r="DM24" s="178"/>
      <c r="DN24" s="178"/>
      <c r="DO24" s="178"/>
      <c r="DP24" s="179"/>
      <c r="DQ24" s="177"/>
      <c r="DR24" s="178"/>
      <c r="DS24" s="178"/>
      <c r="DT24" s="178"/>
      <c r="DU24" s="179"/>
      <c r="DV24" s="1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</row>
    <row r="25" spans="1:226" ht="14.25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144"/>
      <c r="N25" s="145"/>
      <c r="O25" s="145"/>
      <c r="P25" s="145"/>
      <c r="Q25" s="145"/>
      <c r="R25" s="146"/>
      <c r="S25" s="159"/>
      <c r="T25" s="160"/>
      <c r="U25" s="160"/>
      <c r="V25" s="160"/>
      <c r="W25" s="160"/>
      <c r="X25" s="160"/>
      <c r="Y25" s="160"/>
      <c r="Z25" s="161"/>
      <c r="AA25" s="159"/>
      <c r="AB25" s="160"/>
      <c r="AC25" s="160"/>
      <c r="AD25" s="160"/>
      <c r="AE25" s="160"/>
      <c r="AF25" s="161"/>
      <c r="AG25" s="213"/>
      <c r="AH25" s="214"/>
      <c r="AI25" s="214"/>
      <c r="AJ25" s="214"/>
      <c r="AK25" s="214"/>
      <c r="AL25" s="215"/>
      <c r="AM25" s="216"/>
      <c r="AN25" s="217"/>
      <c r="AO25" s="217"/>
      <c r="AP25" s="217"/>
      <c r="AQ25" s="217"/>
      <c r="AR25" s="218"/>
      <c r="AS25" s="4"/>
      <c r="AT25" s="33"/>
      <c r="AU25" s="3"/>
      <c r="AV25" s="3"/>
      <c r="AW25" s="189"/>
      <c r="AX25" s="190"/>
      <c r="AY25" s="190"/>
      <c r="AZ25" s="190"/>
      <c r="BA25" s="190"/>
      <c r="BB25" s="190"/>
      <c r="BC25" s="191"/>
      <c r="BD25" s="189"/>
      <c r="BE25" s="190"/>
      <c r="BF25" s="190"/>
      <c r="BG25" s="190"/>
      <c r="BH25" s="190"/>
      <c r="BI25" s="190"/>
      <c r="BJ25" s="191"/>
      <c r="BK25" s="189"/>
      <c r="BL25" s="190"/>
      <c r="BM25" s="190"/>
      <c r="BN25" s="190"/>
      <c r="BO25" s="190"/>
      <c r="BP25" s="190"/>
      <c r="BQ25" s="191"/>
      <c r="BR25" s="207">
        <f t="shared" si="0"/>
        <v>0</v>
      </c>
      <c r="BS25" s="208"/>
      <c r="BT25" s="208"/>
      <c r="BU25" s="208"/>
      <c r="BV25" s="208"/>
      <c r="BW25" s="209"/>
      <c r="BX25" s="198"/>
      <c r="BY25" s="199"/>
      <c r="BZ25" s="199"/>
      <c r="CA25" s="199"/>
      <c r="CB25" s="199"/>
      <c r="CC25" s="200"/>
      <c r="CD25" s="198"/>
      <c r="CE25" s="199"/>
      <c r="CF25" s="199"/>
      <c r="CG25" s="199"/>
      <c r="CH25" s="199"/>
      <c r="CI25" s="200"/>
      <c r="CJ25" s="192">
        <f t="shared" si="1"/>
        <v>0</v>
      </c>
      <c r="CK25" s="193"/>
      <c r="CL25" s="193"/>
      <c r="CM25" s="193"/>
      <c r="CN25" s="194"/>
      <c r="CO25" s="1"/>
      <c r="CP25" s="1"/>
      <c r="CQ25" s="12"/>
      <c r="CR25" s="1"/>
      <c r="CS25" s="207"/>
      <c r="CT25" s="208"/>
      <c r="CU25" s="208"/>
      <c r="CV25" s="208"/>
      <c r="CW25" s="208"/>
      <c r="CX25" s="209"/>
      <c r="CY25" s="2"/>
      <c r="CZ25" s="207"/>
      <c r="DA25" s="208"/>
      <c r="DB25" s="208"/>
      <c r="DC25" s="208"/>
      <c r="DD25" s="208"/>
      <c r="DE25" s="209"/>
      <c r="DF25" s="177"/>
      <c r="DG25" s="178"/>
      <c r="DH25" s="178"/>
      <c r="DI25" s="178"/>
      <c r="DJ25" s="178"/>
      <c r="DK25" s="179"/>
      <c r="DL25" s="177"/>
      <c r="DM25" s="178"/>
      <c r="DN25" s="178"/>
      <c r="DO25" s="178"/>
      <c r="DP25" s="179"/>
      <c r="DQ25" s="177"/>
      <c r="DR25" s="178"/>
      <c r="DS25" s="178"/>
      <c r="DT25" s="178"/>
      <c r="DU25" s="179"/>
      <c r="DV25" s="1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</row>
    <row r="26" spans="1:226" ht="14.25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44"/>
      <c r="N26" s="145"/>
      <c r="O26" s="145"/>
      <c r="P26" s="145"/>
      <c r="Q26" s="145"/>
      <c r="R26" s="146"/>
      <c r="S26" s="159"/>
      <c r="T26" s="160"/>
      <c r="U26" s="160"/>
      <c r="V26" s="160"/>
      <c r="W26" s="160"/>
      <c r="X26" s="160"/>
      <c r="Y26" s="160"/>
      <c r="Z26" s="161"/>
      <c r="AA26" s="159"/>
      <c r="AB26" s="160"/>
      <c r="AC26" s="160"/>
      <c r="AD26" s="160"/>
      <c r="AE26" s="160"/>
      <c r="AF26" s="161"/>
      <c r="AG26" s="213"/>
      <c r="AH26" s="214"/>
      <c r="AI26" s="214"/>
      <c r="AJ26" s="214"/>
      <c r="AK26" s="214"/>
      <c r="AL26" s="215"/>
      <c r="AM26" s="216"/>
      <c r="AN26" s="217"/>
      <c r="AO26" s="217"/>
      <c r="AP26" s="217"/>
      <c r="AQ26" s="217"/>
      <c r="AR26" s="218"/>
      <c r="AS26" s="4"/>
      <c r="AT26" s="33"/>
      <c r="AU26" s="3"/>
      <c r="AV26" s="3"/>
      <c r="AW26" s="189"/>
      <c r="AX26" s="190"/>
      <c r="AY26" s="190"/>
      <c r="AZ26" s="190"/>
      <c r="BA26" s="190"/>
      <c r="BB26" s="190"/>
      <c r="BC26" s="191"/>
      <c r="BD26" s="189"/>
      <c r="BE26" s="190"/>
      <c r="BF26" s="190"/>
      <c r="BG26" s="190"/>
      <c r="BH26" s="190"/>
      <c r="BI26" s="190"/>
      <c r="BJ26" s="191"/>
      <c r="BK26" s="189"/>
      <c r="BL26" s="190"/>
      <c r="BM26" s="190"/>
      <c r="BN26" s="190"/>
      <c r="BO26" s="190"/>
      <c r="BP26" s="190"/>
      <c r="BQ26" s="191"/>
      <c r="BR26" s="207">
        <f t="shared" si="0"/>
        <v>0</v>
      </c>
      <c r="BS26" s="208"/>
      <c r="BT26" s="208"/>
      <c r="BU26" s="208"/>
      <c r="BV26" s="208"/>
      <c r="BW26" s="209"/>
      <c r="BX26" s="198"/>
      <c r="BY26" s="199"/>
      <c r="BZ26" s="199"/>
      <c r="CA26" s="199"/>
      <c r="CB26" s="199"/>
      <c r="CC26" s="200"/>
      <c r="CD26" s="198"/>
      <c r="CE26" s="199"/>
      <c r="CF26" s="199"/>
      <c r="CG26" s="199"/>
      <c r="CH26" s="199"/>
      <c r="CI26" s="200"/>
      <c r="CJ26" s="192">
        <f t="shared" si="1"/>
        <v>0</v>
      </c>
      <c r="CK26" s="193"/>
      <c r="CL26" s="193"/>
      <c r="CM26" s="193"/>
      <c r="CN26" s="194"/>
      <c r="CO26" s="1"/>
      <c r="CP26" s="1"/>
      <c r="CQ26" s="12"/>
      <c r="CR26" s="1"/>
      <c r="CS26" s="207"/>
      <c r="CT26" s="208"/>
      <c r="CU26" s="208"/>
      <c r="CV26" s="208"/>
      <c r="CW26" s="208"/>
      <c r="CX26" s="209"/>
      <c r="CY26" s="2"/>
      <c r="CZ26" s="207"/>
      <c r="DA26" s="208"/>
      <c r="DB26" s="208"/>
      <c r="DC26" s="208"/>
      <c r="DD26" s="208"/>
      <c r="DE26" s="209"/>
      <c r="DF26" s="177"/>
      <c r="DG26" s="178"/>
      <c r="DH26" s="178"/>
      <c r="DI26" s="178"/>
      <c r="DJ26" s="178"/>
      <c r="DK26" s="179"/>
      <c r="DL26" s="177"/>
      <c r="DM26" s="178"/>
      <c r="DN26" s="178"/>
      <c r="DO26" s="178"/>
      <c r="DP26" s="179"/>
      <c r="DQ26" s="177"/>
      <c r="DR26" s="178"/>
      <c r="DS26" s="178"/>
      <c r="DT26" s="178"/>
      <c r="DU26" s="179"/>
      <c r="DV26" s="1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</row>
    <row r="27" spans="1:226" ht="14.25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44"/>
      <c r="N27" s="145"/>
      <c r="O27" s="145"/>
      <c r="P27" s="145"/>
      <c r="Q27" s="145"/>
      <c r="R27" s="146"/>
      <c r="S27" s="159"/>
      <c r="T27" s="160"/>
      <c r="U27" s="160"/>
      <c r="V27" s="160"/>
      <c r="W27" s="160"/>
      <c r="X27" s="160"/>
      <c r="Y27" s="160"/>
      <c r="Z27" s="161"/>
      <c r="AA27" s="159"/>
      <c r="AB27" s="160"/>
      <c r="AC27" s="160"/>
      <c r="AD27" s="160"/>
      <c r="AE27" s="160"/>
      <c r="AF27" s="161"/>
      <c r="AG27" s="213"/>
      <c r="AH27" s="214"/>
      <c r="AI27" s="214"/>
      <c r="AJ27" s="214"/>
      <c r="AK27" s="214"/>
      <c r="AL27" s="215"/>
      <c r="AM27" s="216"/>
      <c r="AN27" s="217"/>
      <c r="AO27" s="217"/>
      <c r="AP27" s="217"/>
      <c r="AQ27" s="217"/>
      <c r="AR27" s="218"/>
      <c r="AS27" s="5"/>
      <c r="AT27" s="33"/>
      <c r="AU27" s="3"/>
      <c r="AV27" s="3"/>
      <c r="AW27" s="189"/>
      <c r="AX27" s="190"/>
      <c r="AY27" s="190"/>
      <c r="AZ27" s="190"/>
      <c r="BA27" s="190"/>
      <c r="BB27" s="190"/>
      <c r="BC27" s="191"/>
      <c r="BD27" s="189"/>
      <c r="BE27" s="190"/>
      <c r="BF27" s="190"/>
      <c r="BG27" s="190"/>
      <c r="BH27" s="190"/>
      <c r="BI27" s="190"/>
      <c r="BJ27" s="191"/>
      <c r="BK27" s="189"/>
      <c r="BL27" s="190"/>
      <c r="BM27" s="190"/>
      <c r="BN27" s="190"/>
      <c r="BO27" s="190"/>
      <c r="BP27" s="190"/>
      <c r="BQ27" s="191"/>
      <c r="BR27" s="207">
        <f t="shared" si="0"/>
        <v>0</v>
      </c>
      <c r="BS27" s="208"/>
      <c r="BT27" s="208"/>
      <c r="BU27" s="208"/>
      <c r="BV27" s="208"/>
      <c r="BW27" s="209"/>
      <c r="BX27" s="198"/>
      <c r="BY27" s="199"/>
      <c r="BZ27" s="199"/>
      <c r="CA27" s="199"/>
      <c r="CB27" s="199"/>
      <c r="CC27" s="200"/>
      <c r="CD27" s="198"/>
      <c r="CE27" s="199"/>
      <c r="CF27" s="199"/>
      <c r="CG27" s="199"/>
      <c r="CH27" s="199"/>
      <c r="CI27" s="200"/>
      <c r="CJ27" s="192">
        <f t="shared" si="1"/>
        <v>0</v>
      </c>
      <c r="CK27" s="193"/>
      <c r="CL27" s="193"/>
      <c r="CM27" s="193"/>
      <c r="CN27" s="194"/>
      <c r="CO27" s="1"/>
      <c r="CP27" s="1"/>
      <c r="CQ27" s="12"/>
      <c r="CR27" s="1"/>
      <c r="CS27" s="207"/>
      <c r="CT27" s="208"/>
      <c r="CU27" s="208"/>
      <c r="CV27" s="208"/>
      <c r="CW27" s="208"/>
      <c r="CX27" s="209"/>
      <c r="CY27" s="2"/>
      <c r="CZ27" s="207"/>
      <c r="DA27" s="208"/>
      <c r="DB27" s="208"/>
      <c r="DC27" s="208"/>
      <c r="DD27" s="208"/>
      <c r="DE27" s="209"/>
      <c r="DF27" s="177"/>
      <c r="DG27" s="178"/>
      <c r="DH27" s="178"/>
      <c r="DI27" s="178"/>
      <c r="DJ27" s="178"/>
      <c r="DK27" s="179"/>
      <c r="DL27" s="177"/>
      <c r="DM27" s="178"/>
      <c r="DN27" s="178"/>
      <c r="DO27" s="178"/>
      <c r="DP27" s="179"/>
      <c r="DQ27" s="177"/>
      <c r="DR27" s="178"/>
      <c r="DS27" s="178"/>
      <c r="DT27" s="178"/>
      <c r="DU27" s="179"/>
      <c r="DV27" s="1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</row>
    <row r="28" spans="1:226" ht="14.25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44"/>
      <c r="N28" s="145"/>
      <c r="O28" s="145"/>
      <c r="P28" s="145"/>
      <c r="Q28" s="145"/>
      <c r="R28" s="146"/>
      <c r="S28" s="159"/>
      <c r="T28" s="160"/>
      <c r="U28" s="160"/>
      <c r="V28" s="160"/>
      <c r="W28" s="160"/>
      <c r="X28" s="160"/>
      <c r="Y28" s="160"/>
      <c r="Z28" s="161"/>
      <c r="AA28" s="159"/>
      <c r="AB28" s="160"/>
      <c r="AC28" s="160"/>
      <c r="AD28" s="160"/>
      <c r="AE28" s="160"/>
      <c r="AF28" s="161"/>
      <c r="AG28" s="213"/>
      <c r="AH28" s="214"/>
      <c r="AI28" s="214"/>
      <c r="AJ28" s="214"/>
      <c r="AK28" s="214"/>
      <c r="AL28" s="215"/>
      <c r="AM28" s="216"/>
      <c r="AN28" s="217"/>
      <c r="AO28" s="217"/>
      <c r="AP28" s="217"/>
      <c r="AQ28" s="217"/>
      <c r="AR28" s="218"/>
      <c r="AS28" s="4"/>
      <c r="AT28" s="33"/>
      <c r="AU28" s="3"/>
      <c r="AV28" s="3"/>
      <c r="AW28" s="189"/>
      <c r="AX28" s="190"/>
      <c r="AY28" s="190"/>
      <c r="AZ28" s="190"/>
      <c r="BA28" s="190"/>
      <c r="BB28" s="190"/>
      <c r="BC28" s="191"/>
      <c r="BD28" s="189"/>
      <c r="BE28" s="190"/>
      <c r="BF28" s="190"/>
      <c r="BG28" s="190"/>
      <c r="BH28" s="190"/>
      <c r="BI28" s="190"/>
      <c r="BJ28" s="191"/>
      <c r="BK28" s="189"/>
      <c r="BL28" s="190"/>
      <c r="BM28" s="190"/>
      <c r="BN28" s="190"/>
      <c r="BO28" s="190"/>
      <c r="BP28" s="190"/>
      <c r="BQ28" s="191"/>
      <c r="BR28" s="207">
        <f t="shared" si="0"/>
        <v>0</v>
      </c>
      <c r="BS28" s="208"/>
      <c r="BT28" s="208"/>
      <c r="BU28" s="208"/>
      <c r="BV28" s="208"/>
      <c r="BW28" s="209"/>
      <c r="BX28" s="198"/>
      <c r="BY28" s="199"/>
      <c r="BZ28" s="199"/>
      <c r="CA28" s="199"/>
      <c r="CB28" s="199"/>
      <c r="CC28" s="200"/>
      <c r="CD28" s="198"/>
      <c r="CE28" s="199"/>
      <c r="CF28" s="199"/>
      <c r="CG28" s="199"/>
      <c r="CH28" s="199"/>
      <c r="CI28" s="200"/>
      <c r="CJ28" s="192">
        <f t="shared" si="1"/>
        <v>0</v>
      </c>
      <c r="CK28" s="193"/>
      <c r="CL28" s="193"/>
      <c r="CM28" s="193"/>
      <c r="CN28" s="194"/>
      <c r="CO28" s="1"/>
      <c r="CP28" s="1"/>
      <c r="CQ28" s="12"/>
      <c r="CR28" s="1"/>
      <c r="CS28" s="207"/>
      <c r="CT28" s="208"/>
      <c r="CU28" s="208"/>
      <c r="CV28" s="208"/>
      <c r="CW28" s="208"/>
      <c r="CX28" s="209"/>
      <c r="CY28" s="2"/>
      <c r="CZ28" s="207"/>
      <c r="DA28" s="208"/>
      <c r="DB28" s="208"/>
      <c r="DC28" s="208"/>
      <c r="DD28" s="208"/>
      <c r="DE28" s="209"/>
      <c r="DF28" s="177"/>
      <c r="DG28" s="178"/>
      <c r="DH28" s="178"/>
      <c r="DI28" s="178"/>
      <c r="DJ28" s="178"/>
      <c r="DK28" s="179"/>
      <c r="DL28" s="177"/>
      <c r="DM28" s="178"/>
      <c r="DN28" s="178"/>
      <c r="DO28" s="178"/>
      <c r="DP28" s="179"/>
      <c r="DQ28" s="177"/>
      <c r="DR28" s="178"/>
      <c r="DS28" s="178"/>
      <c r="DT28" s="178"/>
      <c r="DU28" s="179"/>
      <c r="DV28" s="1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</row>
    <row r="29" spans="1:226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144"/>
      <c r="N29" s="145"/>
      <c r="O29" s="145"/>
      <c r="P29" s="145"/>
      <c r="Q29" s="145"/>
      <c r="R29" s="146"/>
      <c r="S29" s="159"/>
      <c r="T29" s="160"/>
      <c r="U29" s="160"/>
      <c r="V29" s="160"/>
      <c r="W29" s="160"/>
      <c r="X29" s="160"/>
      <c r="Y29" s="160"/>
      <c r="Z29" s="161"/>
      <c r="AA29" s="159"/>
      <c r="AB29" s="160"/>
      <c r="AC29" s="160"/>
      <c r="AD29" s="160"/>
      <c r="AE29" s="160"/>
      <c r="AF29" s="161"/>
      <c r="AG29" s="213"/>
      <c r="AH29" s="214"/>
      <c r="AI29" s="214"/>
      <c r="AJ29" s="214"/>
      <c r="AK29" s="214"/>
      <c r="AL29" s="215"/>
      <c r="AM29" s="216"/>
      <c r="AN29" s="217"/>
      <c r="AO29" s="217"/>
      <c r="AP29" s="217"/>
      <c r="AQ29" s="217"/>
      <c r="AR29" s="218"/>
      <c r="AS29" s="4"/>
      <c r="AT29" s="33"/>
      <c r="AU29" s="3"/>
      <c r="AV29" s="3"/>
      <c r="AW29" s="189"/>
      <c r="AX29" s="190"/>
      <c r="AY29" s="190"/>
      <c r="AZ29" s="190"/>
      <c r="BA29" s="190"/>
      <c r="BB29" s="190"/>
      <c r="BC29" s="191"/>
      <c r="BD29" s="189"/>
      <c r="BE29" s="190"/>
      <c r="BF29" s="190"/>
      <c r="BG29" s="190"/>
      <c r="BH29" s="190"/>
      <c r="BI29" s="190"/>
      <c r="BJ29" s="191"/>
      <c r="BK29" s="189"/>
      <c r="BL29" s="190"/>
      <c r="BM29" s="190"/>
      <c r="BN29" s="190"/>
      <c r="BO29" s="190"/>
      <c r="BP29" s="190"/>
      <c r="BQ29" s="191"/>
      <c r="BR29" s="207">
        <f t="shared" si="0"/>
        <v>0</v>
      </c>
      <c r="BS29" s="208"/>
      <c r="BT29" s="208"/>
      <c r="BU29" s="208"/>
      <c r="BV29" s="208"/>
      <c r="BW29" s="209"/>
      <c r="BX29" s="198"/>
      <c r="BY29" s="199"/>
      <c r="BZ29" s="199"/>
      <c r="CA29" s="199"/>
      <c r="CB29" s="199"/>
      <c r="CC29" s="200"/>
      <c r="CD29" s="198"/>
      <c r="CE29" s="199"/>
      <c r="CF29" s="199"/>
      <c r="CG29" s="199"/>
      <c r="CH29" s="199"/>
      <c r="CI29" s="200"/>
      <c r="CJ29" s="192">
        <f t="shared" si="1"/>
        <v>0</v>
      </c>
      <c r="CK29" s="193"/>
      <c r="CL29" s="193"/>
      <c r="CM29" s="193"/>
      <c r="CN29" s="194"/>
      <c r="CO29" s="1"/>
      <c r="CP29" s="1"/>
      <c r="CQ29" s="12"/>
      <c r="CR29" s="1"/>
      <c r="CS29" s="207"/>
      <c r="CT29" s="208"/>
      <c r="CU29" s="208"/>
      <c r="CV29" s="208"/>
      <c r="CW29" s="208"/>
      <c r="CX29" s="209"/>
      <c r="CY29" s="2"/>
      <c r="CZ29" s="207"/>
      <c r="DA29" s="208"/>
      <c r="DB29" s="208"/>
      <c r="DC29" s="208"/>
      <c r="DD29" s="208"/>
      <c r="DE29" s="209"/>
      <c r="DF29" s="177"/>
      <c r="DG29" s="178"/>
      <c r="DH29" s="178"/>
      <c r="DI29" s="178"/>
      <c r="DJ29" s="178"/>
      <c r="DK29" s="179"/>
      <c r="DL29" s="177"/>
      <c r="DM29" s="178"/>
      <c r="DN29" s="178"/>
      <c r="DO29" s="178"/>
      <c r="DP29" s="179"/>
      <c r="DQ29" s="177"/>
      <c r="DR29" s="178"/>
      <c r="DS29" s="178"/>
      <c r="DT29" s="178"/>
      <c r="DU29" s="179"/>
      <c r="DV29" s="1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</row>
    <row r="30" spans="1:226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144"/>
      <c r="N30" s="145"/>
      <c r="O30" s="145"/>
      <c r="P30" s="145"/>
      <c r="Q30" s="145"/>
      <c r="R30" s="146"/>
      <c r="S30" s="159"/>
      <c r="T30" s="160"/>
      <c r="U30" s="160"/>
      <c r="V30" s="160"/>
      <c r="W30" s="160"/>
      <c r="X30" s="160"/>
      <c r="Y30" s="160"/>
      <c r="Z30" s="161"/>
      <c r="AA30" s="159"/>
      <c r="AB30" s="160"/>
      <c r="AC30" s="160"/>
      <c r="AD30" s="160"/>
      <c r="AE30" s="160"/>
      <c r="AF30" s="161"/>
      <c r="AG30" s="213"/>
      <c r="AH30" s="214"/>
      <c r="AI30" s="214"/>
      <c r="AJ30" s="214"/>
      <c r="AK30" s="214"/>
      <c r="AL30" s="215"/>
      <c r="AM30" s="216"/>
      <c r="AN30" s="217"/>
      <c r="AO30" s="217"/>
      <c r="AP30" s="217"/>
      <c r="AQ30" s="217"/>
      <c r="AR30" s="218"/>
      <c r="AS30" s="5"/>
      <c r="AT30" s="33"/>
      <c r="AU30" s="3"/>
      <c r="AV30" s="3"/>
      <c r="AW30" s="189"/>
      <c r="AX30" s="190"/>
      <c r="AY30" s="190"/>
      <c r="AZ30" s="190"/>
      <c r="BA30" s="190"/>
      <c r="BB30" s="190"/>
      <c r="BC30" s="191"/>
      <c r="BD30" s="189"/>
      <c r="BE30" s="190"/>
      <c r="BF30" s="190"/>
      <c r="BG30" s="190"/>
      <c r="BH30" s="190"/>
      <c r="BI30" s="190"/>
      <c r="BJ30" s="191"/>
      <c r="BK30" s="189"/>
      <c r="BL30" s="190"/>
      <c r="BM30" s="190"/>
      <c r="BN30" s="190"/>
      <c r="BO30" s="190"/>
      <c r="BP30" s="190"/>
      <c r="BQ30" s="191"/>
      <c r="BR30" s="207">
        <f t="shared" si="0"/>
        <v>0</v>
      </c>
      <c r="BS30" s="208"/>
      <c r="BT30" s="208"/>
      <c r="BU30" s="208"/>
      <c r="BV30" s="208"/>
      <c r="BW30" s="209"/>
      <c r="BX30" s="198"/>
      <c r="BY30" s="199"/>
      <c r="BZ30" s="199"/>
      <c r="CA30" s="199"/>
      <c r="CB30" s="199"/>
      <c r="CC30" s="200"/>
      <c r="CD30" s="198"/>
      <c r="CE30" s="199"/>
      <c r="CF30" s="199"/>
      <c r="CG30" s="199"/>
      <c r="CH30" s="199"/>
      <c r="CI30" s="200"/>
      <c r="CJ30" s="192">
        <f t="shared" si="1"/>
        <v>0</v>
      </c>
      <c r="CK30" s="193"/>
      <c r="CL30" s="193"/>
      <c r="CM30" s="193"/>
      <c r="CN30" s="194"/>
      <c r="CO30" s="1"/>
      <c r="CP30" s="1"/>
      <c r="CQ30" s="12"/>
      <c r="CR30" s="1"/>
      <c r="CS30" s="207"/>
      <c r="CT30" s="208"/>
      <c r="CU30" s="208"/>
      <c r="CV30" s="208"/>
      <c r="CW30" s="208"/>
      <c r="CX30" s="209"/>
      <c r="CY30" s="2"/>
      <c r="CZ30" s="207"/>
      <c r="DA30" s="208"/>
      <c r="DB30" s="208"/>
      <c r="DC30" s="208"/>
      <c r="DD30" s="208"/>
      <c r="DE30" s="209"/>
      <c r="DF30" s="177"/>
      <c r="DG30" s="178"/>
      <c r="DH30" s="178"/>
      <c r="DI30" s="178"/>
      <c r="DJ30" s="178"/>
      <c r="DK30" s="179"/>
      <c r="DL30" s="177"/>
      <c r="DM30" s="178"/>
      <c r="DN30" s="178"/>
      <c r="DO30" s="178"/>
      <c r="DP30" s="179"/>
      <c r="DQ30" s="177"/>
      <c r="DR30" s="178"/>
      <c r="DS30" s="178"/>
      <c r="DT30" s="178"/>
      <c r="DU30" s="179"/>
      <c r="DV30" s="1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</row>
    <row r="31" spans="1:226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144"/>
      <c r="N31" s="145"/>
      <c r="O31" s="145"/>
      <c r="P31" s="145"/>
      <c r="Q31" s="145"/>
      <c r="R31" s="146"/>
      <c r="S31" s="159"/>
      <c r="T31" s="160"/>
      <c r="U31" s="160"/>
      <c r="V31" s="160"/>
      <c r="W31" s="160"/>
      <c r="X31" s="160"/>
      <c r="Y31" s="160"/>
      <c r="Z31" s="161"/>
      <c r="AA31" s="159"/>
      <c r="AB31" s="160"/>
      <c r="AC31" s="160"/>
      <c r="AD31" s="160"/>
      <c r="AE31" s="160"/>
      <c r="AF31" s="161"/>
      <c r="AG31" s="213"/>
      <c r="AH31" s="214"/>
      <c r="AI31" s="214"/>
      <c r="AJ31" s="214"/>
      <c r="AK31" s="214"/>
      <c r="AL31" s="215"/>
      <c r="AM31" s="216"/>
      <c r="AN31" s="217"/>
      <c r="AO31" s="217"/>
      <c r="AP31" s="217"/>
      <c r="AQ31" s="217"/>
      <c r="AR31" s="218"/>
      <c r="AS31" s="4"/>
      <c r="AT31" s="33"/>
      <c r="AU31" s="3"/>
      <c r="AV31" s="3"/>
      <c r="AW31" s="189"/>
      <c r="AX31" s="190"/>
      <c r="AY31" s="190"/>
      <c r="AZ31" s="190"/>
      <c r="BA31" s="190"/>
      <c r="BB31" s="190"/>
      <c r="BC31" s="191"/>
      <c r="BD31" s="189"/>
      <c r="BE31" s="190"/>
      <c r="BF31" s="190"/>
      <c r="BG31" s="190"/>
      <c r="BH31" s="190"/>
      <c r="BI31" s="190"/>
      <c r="BJ31" s="191"/>
      <c r="BK31" s="189"/>
      <c r="BL31" s="190"/>
      <c r="BM31" s="190"/>
      <c r="BN31" s="190"/>
      <c r="BO31" s="190"/>
      <c r="BP31" s="190"/>
      <c r="BQ31" s="191"/>
      <c r="BR31" s="207">
        <f t="shared" si="0"/>
        <v>0</v>
      </c>
      <c r="BS31" s="208"/>
      <c r="BT31" s="208"/>
      <c r="BU31" s="208"/>
      <c r="BV31" s="208"/>
      <c r="BW31" s="209"/>
      <c r="BX31" s="198"/>
      <c r="BY31" s="199"/>
      <c r="BZ31" s="199"/>
      <c r="CA31" s="199"/>
      <c r="CB31" s="199"/>
      <c r="CC31" s="200"/>
      <c r="CD31" s="198"/>
      <c r="CE31" s="199"/>
      <c r="CF31" s="199"/>
      <c r="CG31" s="199"/>
      <c r="CH31" s="199"/>
      <c r="CI31" s="200"/>
      <c r="CJ31" s="192">
        <f t="shared" si="1"/>
        <v>0</v>
      </c>
      <c r="CK31" s="193"/>
      <c r="CL31" s="193"/>
      <c r="CM31" s="193"/>
      <c r="CN31" s="194"/>
      <c r="CO31" s="1"/>
      <c r="CP31" s="1"/>
      <c r="CQ31" s="12"/>
      <c r="CR31" s="1"/>
      <c r="CS31" s="207"/>
      <c r="CT31" s="208"/>
      <c r="CU31" s="208"/>
      <c r="CV31" s="208"/>
      <c r="CW31" s="208"/>
      <c r="CX31" s="209"/>
      <c r="CY31" s="2"/>
      <c r="CZ31" s="207"/>
      <c r="DA31" s="208"/>
      <c r="DB31" s="208"/>
      <c r="DC31" s="208"/>
      <c r="DD31" s="208"/>
      <c r="DE31" s="209"/>
      <c r="DF31" s="177"/>
      <c r="DG31" s="178"/>
      <c r="DH31" s="178"/>
      <c r="DI31" s="178"/>
      <c r="DJ31" s="178"/>
      <c r="DK31" s="179"/>
      <c r="DL31" s="177"/>
      <c r="DM31" s="178"/>
      <c r="DN31" s="178"/>
      <c r="DO31" s="178"/>
      <c r="DP31" s="179"/>
      <c r="DQ31" s="177"/>
      <c r="DR31" s="178"/>
      <c r="DS31" s="178"/>
      <c r="DT31" s="178"/>
      <c r="DU31" s="179"/>
      <c r="DV31" s="1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</row>
    <row r="32" spans="1:226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144"/>
      <c r="N32" s="145"/>
      <c r="O32" s="145"/>
      <c r="P32" s="145"/>
      <c r="Q32" s="145"/>
      <c r="R32" s="146"/>
      <c r="S32" s="159"/>
      <c r="T32" s="160"/>
      <c r="U32" s="160"/>
      <c r="V32" s="160"/>
      <c r="W32" s="160"/>
      <c r="X32" s="160"/>
      <c r="Y32" s="160"/>
      <c r="Z32" s="161"/>
      <c r="AA32" s="159"/>
      <c r="AB32" s="160"/>
      <c r="AC32" s="160"/>
      <c r="AD32" s="160"/>
      <c r="AE32" s="160"/>
      <c r="AF32" s="161"/>
      <c r="AG32" s="213"/>
      <c r="AH32" s="214"/>
      <c r="AI32" s="214"/>
      <c r="AJ32" s="214"/>
      <c r="AK32" s="214"/>
      <c r="AL32" s="215"/>
      <c r="AM32" s="216"/>
      <c r="AN32" s="217"/>
      <c r="AO32" s="217"/>
      <c r="AP32" s="217"/>
      <c r="AQ32" s="217"/>
      <c r="AR32" s="218"/>
      <c r="AS32" s="4"/>
      <c r="AT32" s="33"/>
      <c r="AU32" s="3"/>
      <c r="AV32" s="3"/>
      <c r="AW32" s="189"/>
      <c r="AX32" s="190"/>
      <c r="AY32" s="190"/>
      <c r="AZ32" s="190"/>
      <c r="BA32" s="190"/>
      <c r="BB32" s="190"/>
      <c r="BC32" s="191"/>
      <c r="BD32" s="189"/>
      <c r="BE32" s="190"/>
      <c r="BF32" s="190"/>
      <c r="BG32" s="190"/>
      <c r="BH32" s="190"/>
      <c r="BI32" s="190"/>
      <c r="BJ32" s="191"/>
      <c r="BK32" s="189"/>
      <c r="BL32" s="190"/>
      <c r="BM32" s="190"/>
      <c r="BN32" s="190"/>
      <c r="BO32" s="190"/>
      <c r="BP32" s="190"/>
      <c r="BQ32" s="191"/>
      <c r="BR32" s="207">
        <f t="shared" si="0"/>
        <v>0</v>
      </c>
      <c r="BS32" s="208"/>
      <c r="BT32" s="208"/>
      <c r="BU32" s="208"/>
      <c r="BV32" s="208"/>
      <c r="BW32" s="209"/>
      <c r="BX32" s="198"/>
      <c r="BY32" s="199"/>
      <c r="BZ32" s="199"/>
      <c r="CA32" s="199"/>
      <c r="CB32" s="199"/>
      <c r="CC32" s="200"/>
      <c r="CD32" s="198"/>
      <c r="CE32" s="199"/>
      <c r="CF32" s="199"/>
      <c r="CG32" s="199"/>
      <c r="CH32" s="199"/>
      <c r="CI32" s="200"/>
      <c r="CJ32" s="192">
        <f t="shared" si="1"/>
        <v>0</v>
      </c>
      <c r="CK32" s="193"/>
      <c r="CL32" s="193"/>
      <c r="CM32" s="193"/>
      <c r="CN32" s="194"/>
      <c r="CO32" s="1"/>
      <c r="CP32" s="1"/>
      <c r="CQ32" s="12"/>
      <c r="CR32" s="1"/>
      <c r="CS32" s="207"/>
      <c r="CT32" s="208"/>
      <c r="CU32" s="208"/>
      <c r="CV32" s="208"/>
      <c r="CW32" s="208"/>
      <c r="CX32" s="209"/>
      <c r="CY32" s="2"/>
      <c r="CZ32" s="207"/>
      <c r="DA32" s="208"/>
      <c r="DB32" s="208"/>
      <c r="DC32" s="208"/>
      <c r="DD32" s="208"/>
      <c r="DE32" s="209"/>
      <c r="DF32" s="177"/>
      <c r="DG32" s="178"/>
      <c r="DH32" s="178"/>
      <c r="DI32" s="178"/>
      <c r="DJ32" s="178"/>
      <c r="DK32" s="179"/>
      <c r="DL32" s="177"/>
      <c r="DM32" s="178"/>
      <c r="DN32" s="178"/>
      <c r="DO32" s="178"/>
      <c r="DP32" s="179"/>
      <c r="DQ32" s="177"/>
      <c r="DR32" s="178"/>
      <c r="DS32" s="178"/>
      <c r="DT32" s="178"/>
      <c r="DU32" s="179"/>
      <c r="DV32" s="1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</row>
    <row r="33" spans="1:226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144"/>
      <c r="N33" s="145"/>
      <c r="O33" s="145"/>
      <c r="P33" s="145"/>
      <c r="Q33" s="145"/>
      <c r="R33" s="146"/>
      <c r="S33" s="159"/>
      <c r="T33" s="160"/>
      <c r="U33" s="160"/>
      <c r="V33" s="160"/>
      <c r="W33" s="160"/>
      <c r="X33" s="160"/>
      <c r="Y33" s="160"/>
      <c r="Z33" s="161"/>
      <c r="AA33" s="159"/>
      <c r="AB33" s="160"/>
      <c r="AC33" s="160"/>
      <c r="AD33" s="160"/>
      <c r="AE33" s="160"/>
      <c r="AF33" s="161"/>
      <c r="AG33" s="213"/>
      <c r="AH33" s="214"/>
      <c r="AI33" s="214"/>
      <c r="AJ33" s="214"/>
      <c r="AK33" s="214"/>
      <c r="AL33" s="215"/>
      <c r="AM33" s="216"/>
      <c r="AN33" s="217"/>
      <c r="AO33" s="217"/>
      <c r="AP33" s="217"/>
      <c r="AQ33" s="217"/>
      <c r="AR33" s="218"/>
      <c r="AS33" s="4"/>
      <c r="AT33" s="33"/>
      <c r="AU33" s="3"/>
      <c r="AV33" s="3"/>
      <c r="AW33" s="189"/>
      <c r="AX33" s="190"/>
      <c r="AY33" s="190"/>
      <c r="AZ33" s="190"/>
      <c r="BA33" s="190"/>
      <c r="BB33" s="190"/>
      <c r="BC33" s="191"/>
      <c r="BD33" s="189"/>
      <c r="BE33" s="190"/>
      <c r="BF33" s="190"/>
      <c r="BG33" s="190"/>
      <c r="BH33" s="190"/>
      <c r="BI33" s="190"/>
      <c r="BJ33" s="191"/>
      <c r="BK33" s="189"/>
      <c r="BL33" s="190"/>
      <c r="BM33" s="190"/>
      <c r="BN33" s="190"/>
      <c r="BO33" s="190"/>
      <c r="BP33" s="190"/>
      <c r="BQ33" s="191"/>
      <c r="BR33" s="207">
        <f t="shared" si="0"/>
        <v>0</v>
      </c>
      <c r="BS33" s="208"/>
      <c r="BT33" s="208"/>
      <c r="BU33" s="208"/>
      <c r="BV33" s="208"/>
      <c r="BW33" s="209"/>
      <c r="BX33" s="198"/>
      <c r="BY33" s="199"/>
      <c r="BZ33" s="199"/>
      <c r="CA33" s="199"/>
      <c r="CB33" s="199"/>
      <c r="CC33" s="200"/>
      <c r="CD33" s="198"/>
      <c r="CE33" s="199"/>
      <c r="CF33" s="199"/>
      <c r="CG33" s="199"/>
      <c r="CH33" s="199"/>
      <c r="CI33" s="200"/>
      <c r="CJ33" s="192">
        <f t="shared" si="1"/>
        <v>0</v>
      </c>
      <c r="CK33" s="193"/>
      <c r="CL33" s="193"/>
      <c r="CM33" s="193"/>
      <c r="CN33" s="194"/>
      <c r="CO33" s="1"/>
      <c r="CP33" s="1"/>
      <c r="CQ33" s="12"/>
      <c r="CR33" s="1"/>
      <c r="CS33" s="207"/>
      <c r="CT33" s="208"/>
      <c r="CU33" s="208"/>
      <c r="CV33" s="208"/>
      <c r="CW33" s="208"/>
      <c r="CX33" s="209"/>
      <c r="CY33" s="2"/>
      <c r="CZ33" s="207"/>
      <c r="DA33" s="208"/>
      <c r="DB33" s="208"/>
      <c r="DC33" s="208"/>
      <c r="DD33" s="208"/>
      <c r="DE33" s="209"/>
      <c r="DF33" s="177"/>
      <c r="DG33" s="178"/>
      <c r="DH33" s="178"/>
      <c r="DI33" s="178"/>
      <c r="DJ33" s="178"/>
      <c r="DK33" s="179"/>
      <c r="DL33" s="177"/>
      <c r="DM33" s="178"/>
      <c r="DN33" s="178"/>
      <c r="DO33" s="178"/>
      <c r="DP33" s="179"/>
      <c r="DQ33" s="177"/>
      <c r="DR33" s="178"/>
      <c r="DS33" s="178"/>
      <c r="DT33" s="178"/>
      <c r="DU33" s="179"/>
      <c r="DV33" s="1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</row>
    <row r="34" spans="1:226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144"/>
      <c r="N34" s="145"/>
      <c r="O34" s="145"/>
      <c r="P34" s="145"/>
      <c r="Q34" s="145"/>
      <c r="R34" s="146"/>
      <c r="S34" s="159"/>
      <c r="T34" s="160"/>
      <c r="U34" s="160"/>
      <c r="V34" s="160"/>
      <c r="W34" s="160"/>
      <c r="X34" s="160"/>
      <c r="Y34" s="160"/>
      <c r="Z34" s="161"/>
      <c r="AA34" s="159"/>
      <c r="AB34" s="160"/>
      <c r="AC34" s="160"/>
      <c r="AD34" s="160"/>
      <c r="AE34" s="160"/>
      <c r="AF34" s="161"/>
      <c r="AG34" s="213"/>
      <c r="AH34" s="214"/>
      <c r="AI34" s="214"/>
      <c r="AJ34" s="214"/>
      <c r="AK34" s="214"/>
      <c r="AL34" s="215"/>
      <c r="AM34" s="216"/>
      <c r="AN34" s="217"/>
      <c r="AO34" s="217"/>
      <c r="AP34" s="217"/>
      <c r="AQ34" s="217"/>
      <c r="AR34" s="218"/>
      <c r="AS34" s="4"/>
      <c r="AT34" s="33"/>
      <c r="AU34" s="3"/>
      <c r="AV34" s="3"/>
      <c r="AW34" s="189"/>
      <c r="AX34" s="190"/>
      <c r="AY34" s="190"/>
      <c r="AZ34" s="190"/>
      <c r="BA34" s="190"/>
      <c r="BB34" s="190"/>
      <c r="BC34" s="191"/>
      <c r="BD34" s="189"/>
      <c r="BE34" s="190"/>
      <c r="BF34" s="190"/>
      <c r="BG34" s="190"/>
      <c r="BH34" s="190"/>
      <c r="BI34" s="190"/>
      <c r="BJ34" s="191"/>
      <c r="BK34" s="189"/>
      <c r="BL34" s="190"/>
      <c r="BM34" s="190"/>
      <c r="BN34" s="190"/>
      <c r="BO34" s="190"/>
      <c r="BP34" s="190"/>
      <c r="BQ34" s="191"/>
      <c r="BR34" s="207">
        <f t="shared" si="0"/>
        <v>0</v>
      </c>
      <c r="BS34" s="208"/>
      <c r="BT34" s="208"/>
      <c r="BU34" s="208"/>
      <c r="BV34" s="208"/>
      <c r="BW34" s="209"/>
      <c r="BX34" s="198"/>
      <c r="BY34" s="199"/>
      <c r="BZ34" s="199"/>
      <c r="CA34" s="199"/>
      <c r="CB34" s="199"/>
      <c r="CC34" s="200"/>
      <c r="CD34" s="198"/>
      <c r="CE34" s="199"/>
      <c r="CF34" s="199"/>
      <c r="CG34" s="199"/>
      <c r="CH34" s="199"/>
      <c r="CI34" s="200"/>
      <c r="CJ34" s="192">
        <f t="shared" si="1"/>
        <v>0</v>
      </c>
      <c r="CK34" s="193"/>
      <c r="CL34" s="193"/>
      <c r="CM34" s="193"/>
      <c r="CN34" s="194"/>
      <c r="CO34" s="1"/>
      <c r="CP34" s="1"/>
      <c r="CQ34" s="12"/>
      <c r="CR34" s="1"/>
      <c r="CS34" s="207"/>
      <c r="CT34" s="208"/>
      <c r="CU34" s="208"/>
      <c r="CV34" s="208"/>
      <c r="CW34" s="208"/>
      <c r="CX34" s="209"/>
      <c r="CY34" s="2"/>
      <c r="CZ34" s="207"/>
      <c r="DA34" s="208"/>
      <c r="DB34" s="208"/>
      <c r="DC34" s="208"/>
      <c r="DD34" s="208"/>
      <c r="DE34" s="209"/>
      <c r="DF34" s="177"/>
      <c r="DG34" s="178"/>
      <c r="DH34" s="178"/>
      <c r="DI34" s="178"/>
      <c r="DJ34" s="178"/>
      <c r="DK34" s="179"/>
      <c r="DL34" s="177"/>
      <c r="DM34" s="178"/>
      <c r="DN34" s="178"/>
      <c r="DO34" s="178"/>
      <c r="DP34" s="179"/>
      <c r="DQ34" s="177"/>
      <c r="DR34" s="178"/>
      <c r="DS34" s="178"/>
      <c r="DT34" s="178"/>
      <c r="DU34" s="179"/>
      <c r="DV34" s="1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</row>
    <row r="35" spans="1:226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144"/>
      <c r="N35" s="145"/>
      <c r="O35" s="145"/>
      <c r="P35" s="145"/>
      <c r="Q35" s="145"/>
      <c r="R35" s="146"/>
      <c r="S35" s="159"/>
      <c r="T35" s="160"/>
      <c r="U35" s="160"/>
      <c r="V35" s="160"/>
      <c r="W35" s="160"/>
      <c r="X35" s="160"/>
      <c r="Y35" s="160"/>
      <c r="Z35" s="161"/>
      <c r="AA35" s="159"/>
      <c r="AB35" s="160"/>
      <c r="AC35" s="160"/>
      <c r="AD35" s="160"/>
      <c r="AE35" s="160"/>
      <c r="AF35" s="161"/>
      <c r="AG35" s="213"/>
      <c r="AH35" s="214"/>
      <c r="AI35" s="214"/>
      <c r="AJ35" s="214"/>
      <c r="AK35" s="214"/>
      <c r="AL35" s="215"/>
      <c r="AM35" s="216"/>
      <c r="AN35" s="217"/>
      <c r="AO35" s="217"/>
      <c r="AP35" s="217"/>
      <c r="AQ35" s="217"/>
      <c r="AR35" s="218"/>
      <c r="AS35" s="4"/>
      <c r="AT35" s="33"/>
      <c r="AU35" s="3"/>
      <c r="AV35" s="3"/>
      <c r="AW35" s="189"/>
      <c r="AX35" s="190"/>
      <c r="AY35" s="190"/>
      <c r="AZ35" s="190"/>
      <c r="BA35" s="190"/>
      <c r="BB35" s="190"/>
      <c r="BC35" s="191"/>
      <c r="BD35" s="189"/>
      <c r="BE35" s="190"/>
      <c r="BF35" s="190"/>
      <c r="BG35" s="190"/>
      <c r="BH35" s="190"/>
      <c r="BI35" s="190"/>
      <c r="BJ35" s="191"/>
      <c r="BK35" s="189"/>
      <c r="BL35" s="190"/>
      <c r="BM35" s="190"/>
      <c r="BN35" s="190"/>
      <c r="BO35" s="190"/>
      <c r="BP35" s="190"/>
      <c r="BQ35" s="191"/>
      <c r="BR35" s="207">
        <f t="shared" si="0"/>
        <v>0</v>
      </c>
      <c r="BS35" s="208"/>
      <c r="BT35" s="208"/>
      <c r="BU35" s="208"/>
      <c r="BV35" s="208"/>
      <c r="BW35" s="209"/>
      <c r="BX35" s="198"/>
      <c r="BY35" s="199"/>
      <c r="BZ35" s="199"/>
      <c r="CA35" s="199"/>
      <c r="CB35" s="199"/>
      <c r="CC35" s="200"/>
      <c r="CD35" s="198"/>
      <c r="CE35" s="199"/>
      <c r="CF35" s="199"/>
      <c r="CG35" s="199"/>
      <c r="CH35" s="199"/>
      <c r="CI35" s="200"/>
      <c r="CJ35" s="192">
        <f t="shared" si="1"/>
        <v>0</v>
      </c>
      <c r="CK35" s="193"/>
      <c r="CL35" s="193"/>
      <c r="CM35" s="193"/>
      <c r="CN35" s="194"/>
      <c r="CO35" s="1"/>
      <c r="CP35" s="1"/>
      <c r="CQ35" s="12"/>
      <c r="CR35" s="1"/>
      <c r="CS35" s="207"/>
      <c r="CT35" s="208"/>
      <c r="CU35" s="208"/>
      <c r="CV35" s="208"/>
      <c r="CW35" s="208"/>
      <c r="CX35" s="209"/>
      <c r="CY35" s="2"/>
      <c r="CZ35" s="207"/>
      <c r="DA35" s="208"/>
      <c r="DB35" s="208"/>
      <c r="DC35" s="208"/>
      <c r="DD35" s="208"/>
      <c r="DE35" s="209"/>
      <c r="DF35" s="177"/>
      <c r="DG35" s="178"/>
      <c r="DH35" s="178"/>
      <c r="DI35" s="178"/>
      <c r="DJ35" s="178"/>
      <c r="DK35" s="179"/>
      <c r="DL35" s="177"/>
      <c r="DM35" s="178"/>
      <c r="DN35" s="178"/>
      <c r="DO35" s="178"/>
      <c r="DP35" s="179"/>
      <c r="DQ35" s="177"/>
      <c r="DR35" s="178"/>
      <c r="DS35" s="178"/>
      <c r="DT35" s="178"/>
      <c r="DU35" s="179"/>
      <c r="DV35" s="1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</row>
    <row r="36" spans="1:226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144"/>
      <c r="N36" s="145"/>
      <c r="O36" s="145"/>
      <c r="P36" s="145"/>
      <c r="Q36" s="145"/>
      <c r="R36" s="146"/>
      <c r="S36" s="159"/>
      <c r="T36" s="160"/>
      <c r="U36" s="160"/>
      <c r="V36" s="160"/>
      <c r="W36" s="160"/>
      <c r="X36" s="160"/>
      <c r="Y36" s="160"/>
      <c r="Z36" s="161"/>
      <c r="AA36" s="159"/>
      <c r="AB36" s="160"/>
      <c r="AC36" s="160"/>
      <c r="AD36" s="160"/>
      <c r="AE36" s="160"/>
      <c r="AF36" s="161"/>
      <c r="AG36" s="213"/>
      <c r="AH36" s="214"/>
      <c r="AI36" s="214"/>
      <c r="AJ36" s="214"/>
      <c r="AK36" s="214"/>
      <c r="AL36" s="215"/>
      <c r="AM36" s="216"/>
      <c r="AN36" s="217"/>
      <c r="AO36" s="217"/>
      <c r="AP36" s="217"/>
      <c r="AQ36" s="217"/>
      <c r="AR36" s="218"/>
      <c r="AS36" s="4"/>
      <c r="AT36" s="33"/>
      <c r="AU36" s="3"/>
      <c r="AV36" s="3"/>
      <c r="AW36" s="189"/>
      <c r="AX36" s="190"/>
      <c r="AY36" s="190"/>
      <c r="AZ36" s="190"/>
      <c r="BA36" s="190"/>
      <c r="BB36" s="190"/>
      <c r="BC36" s="191"/>
      <c r="BD36" s="189"/>
      <c r="BE36" s="190"/>
      <c r="BF36" s="190"/>
      <c r="BG36" s="190"/>
      <c r="BH36" s="190"/>
      <c r="BI36" s="190"/>
      <c r="BJ36" s="191"/>
      <c r="BK36" s="189"/>
      <c r="BL36" s="190"/>
      <c r="BM36" s="190"/>
      <c r="BN36" s="190"/>
      <c r="BO36" s="190"/>
      <c r="BP36" s="190"/>
      <c r="BQ36" s="191"/>
      <c r="BR36" s="207">
        <f t="shared" si="0"/>
        <v>0</v>
      </c>
      <c r="BS36" s="208"/>
      <c r="BT36" s="208"/>
      <c r="BU36" s="208"/>
      <c r="BV36" s="208"/>
      <c r="BW36" s="209"/>
      <c r="BX36" s="198"/>
      <c r="BY36" s="199"/>
      <c r="BZ36" s="199"/>
      <c r="CA36" s="199"/>
      <c r="CB36" s="199"/>
      <c r="CC36" s="200"/>
      <c r="CD36" s="198"/>
      <c r="CE36" s="199"/>
      <c r="CF36" s="199"/>
      <c r="CG36" s="199"/>
      <c r="CH36" s="199"/>
      <c r="CI36" s="200"/>
      <c r="CJ36" s="192">
        <f t="shared" si="1"/>
        <v>0</v>
      </c>
      <c r="CK36" s="193"/>
      <c r="CL36" s="193"/>
      <c r="CM36" s="193"/>
      <c r="CN36" s="194"/>
      <c r="CO36" s="1"/>
      <c r="CP36" s="1"/>
      <c r="CQ36" s="12"/>
      <c r="CR36" s="1"/>
      <c r="CS36" s="207"/>
      <c r="CT36" s="208"/>
      <c r="CU36" s="208"/>
      <c r="CV36" s="208"/>
      <c r="CW36" s="208"/>
      <c r="CX36" s="209"/>
      <c r="CY36" s="2"/>
      <c r="CZ36" s="207"/>
      <c r="DA36" s="208"/>
      <c r="DB36" s="208"/>
      <c r="DC36" s="208"/>
      <c r="DD36" s="208"/>
      <c r="DE36" s="209"/>
      <c r="DF36" s="177"/>
      <c r="DG36" s="178"/>
      <c r="DH36" s="178"/>
      <c r="DI36" s="178"/>
      <c r="DJ36" s="178"/>
      <c r="DK36" s="179"/>
      <c r="DL36" s="177"/>
      <c r="DM36" s="178"/>
      <c r="DN36" s="178"/>
      <c r="DO36" s="178"/>
      <c r="DP36" s="179"/>
      <c r="DQ36" s="177"/>
      <c r="DR36" s="178"/>
      <c r="DS36" s="178"/>
      <c r="DT36" s="178"/>
      <c r="DU36" s="179"/>
      <c r="DV36" s="1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</row>
    <row r="37" spans="1:226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144"/>
      <c r="N37" s="145"/>
      <c r="O37" s="145"/>
      <c r="P37" s="145"/>
      <c r="Q37" s="145"/>
      <c r="R37" s="146"/>
      <c r="S37" s="159"/>
      <c r="T37" s="160"/>
      <c r="U37" s="160"/>
      <c r="V37" s="160"/>
      <c r="W37" s="160"/>
      <c r="X37" s="160"/>
      <c r="Y37" s="160"/>
      <c r="Z37" s="161"/>
      <c r="AA37" s="159"/>
      <c r="AB37" s="160"/>
      <c r="AC37" s="160"/>
      <c r="AD37" s="160"/>
      <c r="AE37" s="160"/>
      <c r="AF37" s="161"/>
      <c r="AG37" s="213"/>
      <c r="AH37" s="214"/>
      <c r="AI37" s="214"/>
      <c r="AJ37" s="214"/>
      <c r="AK37" s="214"/>
      <c r="AL37" s="215"/>
      <c r="AM37" s="216"/>
      <c r="AN37" s="217"/>
      <c r="AO37" s="217"/>
      <c r="AP37" s="217"/>
      <c r="AQ37" s="217"/>
      <c r="AR37" s="218"/>
      <c r="AS37" s="4"/>
      <c r="AT37" s="33"/>
      <c r="AU37" s="3"/>
      <c r="AV37" s="3"/>
      <c r="AW37" s="189"/>
      <c r="AX37" s="190"/>
      <c r="AY37" s="190"/>
      <c r="AZ37" s="190"/>
      <c r="BA37" s="190"/>
      <c r="BB37" s="190"/>
      <c r="BC37" s="191"/>
      <c r="BD37" s="189"/>
      <c r="BE37" s="190"/>
      <c r="BF37" s="190"/>
      <c r="BG37" s="190"/>
      <c r="BH37" s="190"/>
      <c r="BI37" s="190"/>
      <c r="BJ37" s="191"/>
      <c r="BK37" s="189"/>
      <c r="BL37" s="190"/>
      <c r="BM37" s="190"/>
      <c r="BN37" s="190"/>
      <c r="BO37" s="190"/>
      <c r="BP37" s="190"/>
      <c r="BQ37" s="191"/>
      <c r="BR37" s="207">
        <f t="shared" si="0"/>
        <v>0</v>
      </c>
      <c r="BS37" s="208"/>
      <c r="BT37" s="208"/>
      <c r="BU37" s="208"/>
      <c r="BV37" s="208"/>
      <c r="BW37" s="209"/>
      <c r="BX37" s="198"/>
      <c r="BY37" s="199"/>
      <c r="BZ37" s="199"/>
      <c r="CA37" s="199"/>
      <c r="CB37" s="199"/>
      <c r="CC37" s="200"/>
      <c r="CD37" s="198"/>
      <c r="CE37" s="199"/>
      <c r="CF37" s="199"/>
      <c r="CG37" s="199"/>
      <c r="CH37" s="199"/>
      <c r="CI37" s="200"/>
      <c r="CJ37" s="192">
        <f t="shared" si="1"/>
        <v>0</v>
      </c>
      <c r="CK37" s="193"/>
      <c r="CL37" s="193"/>
      <c r="CM37" s="193"/>
      <c r="CN37" s="194"/>
      <c r="CO37" s="1"/>
      <c r="CP37" s="1"/>
      <c r="CQ37" s="12"/>
      <c r="CR37" s="1"/>
      <c r="CS37" s="207"/>
      <c r="CT37" s="208"/>
      <c r="CU37" s="208"/>
      <c r="CV37" s="208"/>
      <c r="CW37" s="208"/>
      <c r="CX37" s="209"/>
      <c r="CY37" s="2"/>
      <c r="CZ37" s="207"/>
      <c r="DA37" s="208"/>
      <c r="DB37" s="208"/>
      <c r="DC37" s="208"/>
      <c r="DD37" s="208"/>
      <c r="DE37" s="209"/>
      <c r="DF37" s="177"/>
      <c r="DG37" s="178"/>
      <c r="DH37" s="178"/>
      <c r="DI37" s="178"/>
      <c r="DJ37" s="178"/>
      <c r="DK37" s="179"/>
      <c r="DL37" s="177"/>
      <c r="DM37" s="178"/>
      <c r="DN37" s="178"/>
      <c r="DO37" s="178"/>
      <c r="DP37" s="179"/>
      <c r="DQ37" s="177"/>
      <c r="DR37" s="178"/>
      <c r="DS37" s="178"/>
      <c r="DT37" s="178"/>
      <c r="DU37" s="179"/>
      <c r="DV37" s="1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</row>
    <row r="38" spans="1:226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144"/>
      <c r="N38" s="145"/>
      <c r="O38" s="145"/>
      <c r="P38" s="145"/>
      <c r="Q38" s="145"/>
      <c r="R38" s="146"/>
      <c r="S38" s="159"/>
      <c r="T38" s="160"/>
      <c r="U38" s="160"/>
      <c r="V38" s="160"/>
      <c r="W38" s="160"/>
      <c r="X38" s="160"/>
      <c r="Y38" s="160"/>
      <c r="Z38" s="161"/>
      <c r="AA38" s="159"/>
      <c r="AB38" s="160"/>
      <c r="AC38" s="160"/>
      <c r="AD38" s="160"/>
      <c r="AE38" s="160"/>
      <c r="AF38" s="161"/>
      <c r="AG38" s="213"/>
      <c r="AH38" s="214"/>
      <c r="AI38" s="214"/>
      <c r="AJ38" s="214"/>
      <c r="AK38" s="214"/>
      <c r="AL38" s="215"/>
      <c r="AM38" s="216"/>
      <c r="AN38" s="217"/>
      <c r="AO38" s="217"/>
      <c r="AP38" s="217"/>
      <c r="AQ38" s="217"/>
      <c r="AR38" s="218"/>
      <c r="AS38" s="4"/>
      <c r="AT38" s="33"/>
      <c r="AU38" s="3"/>
      <c r="AV38" s="3"/>
      <c r="AW38" s="189"/>
      <c r="AX38" s="190"/>
      <c r="AY38" s="190"/>
      <c r="AZ38" s="190"/>
      <c r="BA38" s="190"/>
      <c r="BB38" s="190"/>
      <c r="BC38" s="191"/>
      <c r="BD38" s="189"/>
      <c r="BE38" s="190"/>
      <c r="BF38" s="190"/>
      <c r="BG38" s="190"/>
      <c r="BH38" s="190"/>
      <c r="BI38" s="190"/>
      <c r="BJ38" s="191"/>
      <c r="BK38" s="189"/>
      <c r="BL38" s="190"/>
      <c r="BM38" s="190"/>
      <c r="BN38" s="190"/>
      <c r="BO38" s="190"/>
      <c r="BP38" s="190"/>
      <c r="BQ38" s="191"/>
      <c r="BR38" s="207">
        <f t="shared" si="0"/>
        <v>0</v>
      </c>
      <c r="BS38" s="208"/>
      <c r="BT38" s="208"/>
      <c r="BU38" s="208"/>
      <c r="BV38" s="208"/>
      <c r="BW38" s="209"/>
      <c r="BX38" s="198"/>
      <c r="BY38" s="199"/>
      <c r="BZ38" s="199"/>
      <c r="CA38" s="199"/>
      <c r="CB38" s="199"/>
      <c r="CC38" s="200"/>
      <c r="CD38" s="198"/>
      <c r="CE38" s="199"/>
      <c r="CF38" s="199"/>
      <c r="CG38" s="199"/>
      <c r="CH38" s="199"/>
      <c r="CI38" s="200"/>
      <c r="CJ38" s="192">
        <f t="shared" si="1"/>
        <v>0</v>
      </c>
      <c r="CK38" s="193"/>
      <c r="CL38" s="193"/>
      <c r="CM38" s="193"/>
      <c r="CN38" s="194"/>
      <c r="CO38" s="1"/>
      <c r="CP38" s="1"/>
      <c r="CQ38" s="12"/>
      <c r="CR38" s="1"/>
      <c r="CS38" s="207"/>
      <c r="CT38" s="208"/>
      <c r="CU38" s="208"/>
      <c r="CV38" s="208"/>
      <c r="CW38" s="208"/>
      <c r="CX38" s="209"/>
      <c r="CY38" s="2"/>
      <c r="CZ38" s="207"/>
      <c r="DA38" s="208"/>
      <c r="DB38" s="208"/>
      <c r="DC38" s="208"/>
      <c r="DD38" s="208"/>
      <c r="DE38" s="209"/>
      <c r="DF38" s="177"/>
      <c r="DG38" s="178"/>
      <c r="DH38" s="178"/>
      <c r="DI38" s="178"/>
      <c r="DJ38" s="178"/>
      <c r="DK38" s="179"/>
      <c r="DL38" s="177"/>
      <c r="DM38" s="178"/>
      <c r="DN38" s="178"/>
      <c r="DO38" s="178"/>
      <c r="DP38" s="179"/>
      <c r="DQ38" s="177"/>
      <c r="DR38" s="178"/>
      <c r="DS38" s="178"/>
      <c r="DT38" s="178"/>
      <c r="DU38" s="179"/>
      <c r="DV38" s="1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</row>
    <row r="39" spans="1:226" ht="27.7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144"/>
      <c r="N39" s="145"/>
      <c r="O39" s="145"/>
      <c r="P39" s="145"/>
      <c r="Q39" s="145"/>
      <c r="R39" s="146"/>
      <c r="S39" s="159"/>
      <c r="T39" s="160"/>
      <c r="U39" s="160"/>
      <c r="V39" s="160"/>
      <c r="W39" s="160"/>
      <c r="X39" s="160"/>
      <c r="Y39" s="160"/>
      <c r="Z39" s="161"/>
      <c r="AA39" s="159"/>
      <c r="AB39" s="160"/>
      <c r="AC39" s="160"/>
      <c r="AD39" s="160"/>
      <c r="AE39" s="160"/>
      <c r="AF39" s="161"/>
      <c r="AG39" s="213"/>
      <c r="AH39" s="214"/>
      <c r="AI39" s="214"/>
      <c r="AJ39" s="214"/>
      <c r="AK39" s="214"/>
      <c r="AL39" s="215"/>
      <c r="AM39" s="216"/>
      <c r="AN39" s="217"/>
      <c r="AO39" s="217"/>
      <c r="AP39" s="217"/>
      <c r="AQ39" s="217"/>
      <c r="AR39" s="218"/>
      <c r="AS39" s="4"/>
      <c r="AT39" s="33"/>
      <c r="AU39" s="3"/>
      <c r="AV39" s="3"/>
      <c r="AW39" s="189"/>
      <c r="AX39" s="190"/>
      <c r="AY39" s="190"/>
      <c r="AZ39" s="190"/>
      <c r="BA39" s="190"/>
      <c r="BB39" s="190"/>
      <c r="BC39" s="191"/>
      <c r="BD39" s="189"/>
      <c r="BE39" s="190"/>
      <c r="BF39" s="190"/>
      <c r="BG39" s="190"/>
      <c r="BH39" s="190"/>
      <c r="BI39" s="190"/>
      <c r="BJ39" s="191"/>
      <c r="BK39" s="189"/>
      <c r="BL39" s="190"/>
      <c r="BM39" s="190"/>
      <c r="BN39" s="190"/>
      <c r="BO39" s="190"/>
      <c r="BP39" s="190"/>
      <c r="BQ39" s="191"/>
      <c r="BR39" s="207">
        <f t="shared" si="0"/>
        <v>0</v>
      </c>
      <c r="BS39" s="208"/>
      <c r="BT39" s="208"/>
      <c r="BU39" s="208"/>
      <c r="BV39" s="208"/>
      <c r="BW39" s="209"/>
      <c r="BX39" s="198"/>
      <c r="BY39" s="199"/>
      <c r="BZ39" s="199"/>
      <c r="CA39" s="199"/>
      <c r="CB39" s="199"/>
      <c r="CC39" s="200"/>
      <c r="CD39" s="198"/>
      <c r="CE39" s="199"/>
      <c r="CF39" s="199"/>
      <c r="CG39" s="199"/>
      <c r="CH39" s="199"/>
      <c r="CI39" s="200"/>
      <c r="CJ39" s="192">
        <f t="shared" si="1"/>
        <v>0</v>
      </c>
      <c r="CK39" s="193"/>
      <c r="CL39" s="193"/>
      <c r="CM39" s="193"/>
      <c r="CN39" s="194"/>
      <c r="CO39" s="1"/>
      <c r="CP39" s="1"/>
      <c r="CQ39" s="12"/>
      <c r="CR39" s="1"/>
      <c r="CS39" s="207"/>
      <c r="CT39" s="208"/>
      <c r="CU39" s="208"/>
      <c r="CV39" s="208"/>
      <c r="CW39" s="208"/>
      <c r="CX39" s="209"/>
      <c r="CY39" s="2"/>
      <c r="CZ39" s="207"/>
      <c r="DA39" s="208"/>
      <c r="DB39" s="208"/>
      <c r="DC39" s="208"/>
      <c r="DD39" s="208"/>
      <c r="DE39" s="209"/>
      <c r="DF39" s="177"/>
      <c r="DG39" s="178"/>
      <c r="DH39" s="178"/>
      <c r="DI39" s="178"/>
      <c r="DJ39" s="178"/>
      <c r="DK39" s="179"/>
      <c r="DL39" s="177"/>
      <c r="DM39" s="178"/>
      <c r="DN39" s="178"/>
      <c r="DO39" s="178"/>
      <c r="DP39" s="179"/>
      <c r="DQ39" s="177"/>
      <c r="DR39" s="178"/>
      <c r="DS39" s="178"/>
      <c r="DT39" s="178"/>
      <c r="DU39" s="179"/>
      <c r="DV39" s="1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</row>
    <row r="40" spans="1:226" ht="36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144"/>
      <c r="N40" s="145"/>
      <c r="O40" s="145"/>
      <c r="P40" s="145"/>
      <c r="Q40" s="145"/>
      <c r="R40" s="146"/>
      <c r="S40" s="159"/>
      <c r="T40" s="160"/>
      <c r="U40" s="160"/>
      <c r="V40" s="160"/>
      <c r="W40" s="160"/>
      <c r="X40" s="160"/>
      <c r="Y40" s="160"/>
      <c r="Z40" s="161"/>
      <c r="AA40" s="159"/>
      <c r="AB40" s="160"/>
      <c r="AC40" s="160"/>
      <c r="AD40" s="160"/>
      <c r="AE40" s="160"/>
      <c r="AF40" s="161"/>
      <c r="AG40" s="213"/>
      <c r="AH40" s="214"/>
      <c r="AI40" s="214"/>
      <c r="AJ40" s="214"/>
      <c r="AK40" s="214"/>
      <c r="AL40" s="215"/>
      <c r="AM40" s="216"/>
      <c r="AN40" s="217"/>
      <c r="AO40" s="217"/>
      <c r="AP40" s="217"/>
      <c r="AQ40" s="217"/>
      <c r="AR40" s="218"/>
      <c r="AS40" s="4"/>
      <c r="AT40" s="33"/>
      <c r="AU40" s="3"/>
      <c r="AV40" s="3"/>
      <c r="AW40" s="189"/>
      <c r="AX40" s="190"/>
      <c r="AY40" s="190"/>
      <c r="AZ40" s="190"/>
      <c r="BA40" s="190"/>
      <c r="BB40" s="190"/>
      <c r="BC40" s="191"/>
      <c r="BD40" s="189"/>
      <c r="BE40" s="190"/>
      <c r="BF40" s="190"/>
      <c r="BG40" s="190"/>
      <c r="BH40" s="190"/>
      <c r="BI40" s="190"/>
      <c r="BJ40" s="191"/>
      <c r="BK40" s="189"/>
      <c r="BL40" s="190"/>
      <c r="BM40" s="190"/>
      <c r="BN40" s="190"/>
      <c r="BO40" s="190"/>
      <c r="BP40" s="190"/>
      <c r="BQ40" s="191"/>
      <c r="BR40" s="198">
        <f>BX40+CD40+CJ40</f>
        <v>0</v>
      </c>
      <c r="BS40" s="199"/>
      <c r="BT40" s="199"/>
      <c r="BU40" s="199"/>
      <c r="BV40" s="199"/>
      <c r="BW40" s="200"/>
      <c r="BX40" s="198"/>
      <c r="BY40" s="199"/>
      <c r="BZ40" s="199"/>
      <c r="CA40" s="199"/>
      <c r="CB40" s="199"/>
      <c r="CC40" s="200"/>
      <c r="CD40" s="198"/>
      <c r="CE40" s="199"/>
      <c r="CF40" s="199"/>
      <c r="CG40" s="199"/>
      <c r="CH40" s="199"/>
      <c r="CI40" s="200"/>
      <c r="CJ40" s="192">
        <f t="shared" si="1"/>
        <v>0</v>
      </c>
      <c r="CK40" s="193"/>
      <c r="CL40" s="193"/>
      <c r="CM40" s="193"/>
      <c r="CN40" s="194"/>
      <c r="CO40" s="1"/>
      <c r="CP40" s="1"/>
      <c r="CQ40" s="12"/>
      <c r="CR40" s="1"/>
      <c r="CS40" s="207"/>
      <c r="CT40" s="208"/>
      <c r="CU40" s="208"/>
      <c r="CV40" s="208"/>
      <c r="CW40" s="208"/>
      <c r="CX40" s="209"/>
      <c r="CY40" s="2"/>
      <c r="CZ40" s="207"/>
      <c r="DA40" s="208"/>
      <c r="DB40" s="208"/>
      <c r="DC40" s="208"/>
      <c r="DD40" s="208"/>
      <c r="DE40" s="209"/>
      <c r="DF40" s="177"/>
      <c r="DG40" s="178"/>
      <c r="DH40" s="178"/>
      <c r="DI40" s="178"/>
      <c r="DJ40" s="178"/>
      <c r="DK40" s="179"/>
      <c r="DL40" s="177"/>
      <c r="DM40" s="178"/>
      <c r="DN40" s="178"/>
      <c r="DO40" s="178"/>
      <c r="DP40" s="179"/>
      <c r="DQ40" s="177"/>
      <c r="DR40" s="178"/>
      <c r="DS40" s="178"/>
      <c r="DT40" s="178"/>
      <c r="DU40" s="179"/>
      <c r="DV40" s="1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</row>
    <row r="41" spans="1:226" ht="14.2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144"/>
      <c r="N41" s="145"/>
      <c r="O41" s="145"/>
      <c r="P41" s="145"/>
      <c r="Q41" s="145"/>
      <c r="R41" s="146"/>
      <c r="S41" s="159"/>
      <c r="T41" s="160"/>
      <c r="U41" s="160"/>
      <c r="V41" s="160"/>
      <c r="W41" s="160"/>
      <c r="X41" s="160"/>
      <c r="Y41" s="160"/>
      <c r="Z41" s="161"/>
      <c r="AA41" s="159"/>
      <c r="AB41" s="160"/>
      <c r="AC41" s="160"/>
      <c r="AD41" s="160"/>
      <c r="AE41" s="160"/>
      <c r="AF41" s="161"/>
      <c r="AG41" s="213"/>
      <c r="AH41" s="214"/>
      <c r="AI41" s="214"/>
      <c r="AJ41" s="214"/>
      <c r="AK41" s="214"/>
      <c r="AL41" s="215"/>
      <c r="AM41" s="216"/>
      <c r="AN41" s="217"/>
      <c r="AO41" s="217"/>
      <c r="AP41" s="217"/>
      <c r="AQ41" s="217"/>
      <c r="AR41" s="218"/>
      <c r="AS41" s="4"/>
      <c r="AT41" s="33"/>
      <c r="AU41" s="3"/>
      <c r="AV41" s="3"/>
      <c r="AW41" s="189"/>
      <c r="AX41" s="190"/>
      <c r="AY41" s="190"/>
      <c r="AZ41" s="190"/>
      <c r="BA41" s="190"/>
      <c r="BB41" s="190"/>
      <c r="BC41" s="191"/>
      <c r="BD41" s="189"/>
      <c r="BE41" s="190"/>
      <c r="BF41" s="190"/>
      <c r="BG41" s="190"/>
      <c r="BH41" s="190"/>
      <c r="BI41" s="190"/>
      <c r="BJ41" s="191"/>
      <c r="BK41" s="189"/>
      <c r="BL41" s="190"/>
      <c r="BM41" s="190"/>
      <c r="BN41" s="190"/>
      <c r="BO41" s="190"/>
      <c r="BP41" s="190"/>
      <c r="BQ41" s="191"/>
      <c r="BR41" s="207">
        <f t="shared" si="0"/>
        <v>0</v>
      </c>
      <c r="BS41" s="208"/>
      <c r="BT41" s="208"/>
      <c r="BU41" s="208"/>
      <c r="BV41" s="208"/>
      <c r="BW41" s="209"/>
      <c r="BX41" s="198"/>
      <c r="BY41" s="199"/>
      <c r="BZ41" s="199"/>
      <c r="CA41" s="199"/>
      <c r="CB41" s="199"/>
      <c r="CC41" s="200"/>
      <c r="CD41" s="198"/>
      <c r="CE41" s="199"/>
      <c r="CF41" s="199"/>
      <c r="CG41" s="199"/>
      <c r="CH41" s="199"/>
      <c r="CI41" s="200"/>
      <c r="CJ41" s="192">
        <f t="shared" si="1"/>
        <v>0</v>
      </c>
      <c r="CK41" s="193"/>
      <c r="CL41" s="193"/>
      <c r="CM41" s="193"/>
      <c r="CN41" s="194"/>
      <c r="CO41" s="1"/>
      <c r="CP41" s="1"/>
      <c r="CQ41" s="12"/>
      <c r="CR41" s="1"/>
      <c r="CS41" s="207"/>
      <c r="CT41" s="208"/>
      <c r="CU41" s="208"/>
      <c r="CV41" s="208"/>
      <c r="CW41" s="208"/>
      <c r="CX41" s="209"/>
      <c r="CY41" s="2"/>
      <c r="CZ41" s="207"/>
      <c r="DA41" s="208"/>
      <c r="DB41" s="208"/>
      <c r="DC41" s="208"/>
      <c r="DD41" s="208"/>
      <c r="DE41" s="209"/>
      <c r="DF41" s="177"/>
      <c r="DG41" s="178"/>
      <c r="DH41" s="178"/>
      <c r="DI41" s="178"/>
      <c r="DJ41" s="178"/>
      <c r="DK41" s="179"/>
      <c r="DL41" s="177"/>
      <c r="DM41" s="178"/>
      <c r="DN41" s="178"/>
      <c r="DO41" s="178"/>
      <c r="DP41" s="179"/>
      <c r="DQ41" s="177"/>
      <c r="DR41" s="178"/>
      <c r="DS41" s="178"/>
      <c r="DT41" s="178"/>
      <c r="DU41" s="179"/>
      <c r="DV41" s="1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</row>
    <row r="42" spans="1:226" ht="15" customHeight="1" collapsed="1">
      <c r="A42" s="219" t="s">
        <v>36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1"/>
      <c r="AS42" s="23" t="s">
        <v>37</v>
      </c>
      <c r="AT42" s="34">
        <f>AT43+AT44+AT45+AT47+AT46</f>
        <v>6.18</v>
      </c>
      <c r="AU42" s="24"/>
      <c r="AV42" s="24"/>
      <c r="AW42" s="222" t="s">
        <v>38</v>
      </c>
      <c r="AX42" s="223"/>
      <c r="AY42" s="223"/>
      <c r="AZ42" s="223"/>
      <c r="BA42" s="223"/>
      <c r="BB42" s="223"/>
      <c r="BC42" s="224"/>
      <c r="BD42" s="222" t="s">
        <v>38</v>
      </c>
      <c r="BE42" s="223"/>
      <c r="BF42" s="223"/>
      <c r="BG42" s="223"/>
      <c r="BH42" s="223"/>
      <c r="BI42" s="223"/>
      <c r="BJ42" s="224"/>
      <c r="BK42" s="222" t="s">
        <v>38</v>
      </c>
      <c r="BL42" s="223"/>
      <c r="BM42" s="223"/>
      <c r="BN42" s="223"/>
      <c r="BO42" s="223"/>
      <c r="BP42" s="223"/>
      <c r="BQ42" s="224"/>
      <c r="BR42" s="225">
        <f>BR43+BR44+BR45+BR47+BR46</f>
        <v>7</v>
      </c>
      <c r="BS42" s="226"/>
      <c r="BT42" s="226"/>
      <c r="BU42" s="226"/>
      <c r="BV42" s="226"/>
      <c r="BW42" s="227"/>
      <c r="BX42" s="225">
        <f>BX43+BX44+BX45+BX47+BX46</f>
        <v>0</v>
      </c>
      <c r="BY42" s="226"/>
      <c r="BZ42" s="226"/>
      <c r="CA42" s="226"/>
      <c r="CB42" s="226"/>
      <c r="CC42" s="227"/>
      <c r="CD42" s="225">
        <f>CD43+CD44+CD45+CD46+CD47</f>
        <v>0</v>
      </c>
      <c r="CE42" s="226"/>
      <c r="CF42" s="226"/>
      <c r="CG42" s="226"/>
      <c r="CH42" s="226"/>
      <c r="CI42" s="227"/>
      <c r="CJ42" s="225">
        <f>CJ43+CJ44+CJ45+CJ46+CJ47</f>
        <v>0</v>
      </c>
      <c r="CK42" s="226"/>
      <c r="CL42" s="226"/>
      <c r="CM42" s="226"/>
      <c r="CN42" s="227"/>
      <c r="CO42" s="41">
        <f>CO43+CO44+CO45+CO47</f>
        <v>0</v>
      </c>
      <c r="CP42" s="41">
        <f>CP43+CP44+CP45+CP47+CP46</f>
        <v>0</v>
      </c>
      <c r="CQ42" s="41">
        <f>CQ43+CQ44+CQ45+CQ47+CQ46</f>
        <v>14</v>
      </c>
      <c r="CR42" s="41">
        <f>CR43+CR44+CR45+CR47+CR46</f>
        <v>0</v>
      </c>
      <c r="CS42" s="222"/>
      <c r="CT42" s="223"/>
      <c r="CU42" s="223"/>
      <c r="CV42" s="223"/>
      <c r="CW42" s="223"/>
      <c r="CX42" s="224"/>
      <c r="CY42" s="47"/>
      <c r="CZ42" s="222"/>
      <c r="DA42" s="223"/>
      <c r="DB42" s="223"/>
      <c r="DC42" s="223"/>
      <c r="DD42" s="223"/>
      <c r="DE42" s="224"/>
      <c r="DF42" s="240"/>
      <c r="DG42" s="241"/>
      <c r="DH42" s="241"/>
      <c r="DI42" s="241"/>
      <c r="DJ42" s="241"/>
      <c r="DK42" s="242"/>
      <c r="DL42" s="240"/>
      <c r="DM42" s="241"/>
      <c r="DN42" s="241"/>
      <c r="DO42" s="241"/>
      <c r="DP42" s="242"/>
      <c r="DQ42" s="240"/>
      <c r="DR42" s="241"/>
      <c r="DS42" s="241"/>
      <c r="DT42" s="241"/>
      <c r="DU42" s="242"/>
      <c r="DV42" s="25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</row>
    <row r="43" spans="1:226" ht="15" customHeight="1">
      <c r="A43" s="228" t="s">
        <v>50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30"/>
      <c r="AS43" s="29" t="s">
        <v>34</v>
      </c>
      <c r="AT43" s="51">
        <f>((_xlfn.SUMIFS($AT$12:$AT$41,$AS$12:$AS$41,"П",$DV$12:$DV$41,"1")))</f>
        <v>4.4799999999999995</v>
      </c>
      <c r="AU43" s="30"/>
      <c r="AV43" s="30"/>
      <c r="AW43" s="231" t="s">
        <v>38</v>
      </c>
      <c r="AX43" s="232"/>
      <c r="AY43" s="232"/>
      <c r="AZ43" s="232"/>
      <c r="BA43" s="232"/>
      <c r="BB43" s="232"/>
      <c r="BC43" s="233"/>
      <c r="BD43" s="231" t="s">
        <v>38</v>
      </c>
      <c r="BE43" s="232"/>
      <c r="BF43" s="232"/>
      <c r="BG43" s="232"/>
      <c r="BH43" s="232"/>
      <c r="BI43" s="232"/>
      <c r="BJ43" s="233"/>
      <c r="BK43" s="231" t="s">
        <v>38</v>
      </c>
      <c r="BL43" s="232"/>
      <c r="BM43" s="232"/>
      <c r="BN43" s="232"/>
      <c r="BO43" s="232"/>
      <c r="BP43" s="232"/>
      <c r="BQ43" s="233"/>
      <c r="BR43" s="231">
        <f>((_xlfn.SUMIFS($BR$12:$BR$41,$AS$12:$AS$41,"П",$DV$12:$DV$41,"0")))</f>
        <v>0</v>
      </c>
      <c r="BS43" s="232"/>
      <c r="BT43" s="232"/>
      <c r="BU43" s="232"/>
      <c r="BV43" s="232"/>
      <c r="BW43" s="233"/>
      <c r="BX43" s="231">
        <f>((_xlfn.SUMIFS($BX$12:$BX$41,$AS$12:$AS$41,"П",$DV$12:$DV$41,"0")))</f>
        <v>0</v>
      </c>
      <c r="BY43" s="232"/>
      <c r="BZ43" s="232"/>
      <c r="CA43" s="232"/>
      <c r="CB43" s="232"/>
      <c r="CC43" s="233"/>
      <c r="CD43" s="231">
        <f>((_xlfn.SUMIFS($CD$12:$CD$41,$AS$12:$AS$41,"П",$DV$12:$DV$41,"0")))</f>
        <v>0</v>
      </c>
      <c r="CE43" s="232"/>
      <c r="CF43" s="232"/>
      <c r="CG43" s="232"/>
      <c r="CH43" s="232"/>
      <c r="CI43" s="233"/>
      <c r="CJ43" s="231">
        <f>((_xlfn.SUMIFS($CJ$12:$CJ$41,$AS$12:$AS$41,"П",$DV$12:$DV$41,"0")))</f>
        <v>0</v>
      </c>
      <c r="CK43" s="232"/>
      <c r="CL43" s="232"/>
      <c r="CM43" s="232"/>
      <c r="CN43" s="233"/>
      <c r="CO43" s="35">
        <f>((_xlfn.SUMIFS($CO$12:$CO$41,$AS$12:$AS$41,"П",$DV$12:$DV$41,"0")))</f>
        <v>0</v>
      </c>
      <c r="CP43" s="35">
        <f>((_xlfn.SUMIFS($CP$12:$CP$41,$AS$12:$AS$41,"П",$DV$12:$DV$41,"0")))</f>
        <v>0</v>
      </c>
      <c r="CQ43" s="35">
        <f>((_xlfn.SUMIFS($CQ$12:$CQ$41,$AS$12:$AS$41,"П",$DV$12:$DV$41,"0")))</f>
        <v>0</v>
      </c>
      <c r="CR43" s="35">
        <f>((_xlfn.SUMIFS($CR$12:$CR$41,$AS$12:$AS$41,"П",$DV$12:$DV$41,"0")))</f>
        <v>0</v>
      </c>
      <c r="CS43" s="231"/>
      <c r="CT43" s="232"/>
      <c r="CU43" s="232"/>
      <c r="CV43" s="232"/>
      <c r="CW43" s="232"/>
      <c r="CX43" s="233"/>
      <c r="CY43" s="27">
        <f>((_xlfn.SUMIFS($CY$12:$CY$41,$AS$12:$AS$41,"П",$DV$12:$DV$41,"0")))</f>
        <v>0</v>
      </c>
      <c r="CZ43" s="231"/>
      <c r="DA43" s="232"/>
      <c r="DB43" s="232"/>
      <c r="DC43" s="232"/>
      <c r="DD43" s="232"/>
      <c r="DE43" s="233"/>
      <c r="DF43" s="234" t="s">
        <v>38</v>
      </c>
      <c r="DG43" s="235"/>
      <c r="DH43" s="235"/>
      <c r="DI43" s="235"/>
      <c r="DJ43" s="235"/>
      <c r="DK43" s="236"/>
      <c r="DL43" s="237" t="s">
        <v>38</v>
      </c>
      <c r="DM43" s="238"/>
      <c r="DN43" s="238"/>
      <c r="DO43" s="238"/>
      <c r="DP43" s="239"/>
      <c r="DQ43" s="237" t="s">
        <v>38</v>
      </c>
      <c r="DR43" s="238"/>
      <c r="DS43" s="238"/>
      <c r="DT43" s="238"/>
      <c r="DU43" s="239"/>
      <c r="DV43" s="32" t="s">
        <v>39</v>
      </c>
      <c r="DW43" s="28"/>
      <c r="DX43" s="28"/>
      <c r="DY43" s="28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</row>
    <row r="44" spans="1:226" ht="15" customHeight="1">
      <c r="A44" s="228" t="s">
        <v>40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30"/>
      <c r="AS44" s="29" t="s">
        <v>41</v>
      </c>
      <c r="AT44" s="34">
        <f>((_xlfn.SUMIFS($AT$12:$AT$41,$AS$12:$AS$41,"А",$DV$12:$DV$41,"0")))</f>
        <v>0</v>
      </c>
      <c r="AU44" s="30"/>
      <c r="AV44" s="30"/>
      <c r="AW44" s="231" t="s">
        <v>38</v>
      </c>
      <c r="AX44" s="232"/>
      <c r="AY44" s="232"/>
      <c r="AZ44" s="232"/>
      <c r="BA44" s="232"/>
      <c r="BB44" s="232"/>
      <c r="BC44" s="233"/>
      <c r="BD44" s="231" t="s">
        <v>38</v>
      </c>
      <c r="BE44" s="232"/>
      <c r="BF44" s="232"/>
      <c r="BG44" s="232"/>
      <c r="BH44" s="232"/>
      <c r="BI44" s="232"/>
      <c r="BJ44" s="233"/>
      <c r="BK44" s="231" t="s">
        <v>38</v>
      </c>
      <c r="BL44" s="232"/>
      <c r="BM44" s="232"/>
      <c r="BN44" s="232"/>
      <c r="BO44" s="232"/>
      <c r="BP44" s="232"/>
      <c r="BQ44" s="233"/>
      <c r="BR44" s="231">
        <f>((_xlfn.SUMIFS($BR$12:$BR$41,$AS$12:$AS$41,"А",$DV$12:$DV$41,"0")))</f>
        <v>0</v>
      </c>
      <c r="BS44" s="232"/>
      <c r="BT44" s="232"/>
      <c r="BU44" s="232"/>
      <c r="BV44" s="232"/>
      <c r="BW44" s="233"/>
      <c r="BX44" s="231">
        <f>((_xlfn.SUMIFS($BX$12:$BX$41,$AS$12:$AS$41,"А",$DV$12:$DV$41,"0")))</f>
        <v>0</v>
      </c>
      <c r="BY44" s="232"/>
      <c r="BZ44" s="232"/>
      <c r="CA44" s="232"/>
      <c r="CB44" s="232"/>
      <c r="CC44" s="233"/>
      <c r="CD44" s="231">
        <f>((_xlfn.SUMIFS($BX$12:$BX$41,$AS$12:$AS$41,"А",$DV$12:$DV$41,"0")))</f>
        <v>0</v>
      </c>
      <c r="CE44" s="232"/>
      <c r="CF44" s="232"/>
      <c r="CG44" s="232"/>
      <c r="CH44" s="232"/>
      <c r="CI44" s="233"/>
      <c r="CJ44" s="231">
        <f>((_xlfn.SUMIFS($BX$12:$BX$41,$AS$12:$AS$41,"А",$DV$12:$DV$41,"0")))</f>
        <v>0</v>
      </c>
      <c r="CK44" s="232"/>
      <c r="CL44" s="232"/>
      <c r="CM44" s="232"/>
      <c r="CN44" s="233"/>
      <c r="CO44" s="35">
        <f>((_xlfn.SUMIFS($CO$12:$CO$41,$AS$12:$AS$41,"А",$DV$12:$DV$41,"0")))</f>
        <v>0</v>
      </c>
      <c r="CP44" s="35">
        <f>((_xlfn.SUMIFS($CP$12:$CP$41,$AS$12:$AS$41,"А",$DV$12:$DV$41,"0")))</f>
        <v>0</v>
      </c>
      <c r="CQ44" s="35">
        <f>((_xlfn.SUMIFS($CQ$12:$CQ$41,$AS$12:$AS$41,"А",$DV$12:$DV$41,"0")))</f>
        <v>0</v>
      </c>
      <c r="CR44" s="35">
        <f>((_xlfn.SUMIFS($CR$12:$CR$41,$AS$12:$AS$41,"А",$DV$12:$DV$41,"0")))</f>
        <v>0</v>
      </c>
      <c r="CS44" s="231"/>
      <c r="CT44" s="232"/>
      <c r="CU44" s="232"/>
      <c r="CV44" s="232"/>
      <c r="CW44" s="232"/>
      <c r="CX44" s="233"/>
      <c r="CY44" s="27">
        <f>((_xlfn.SUMIFS($CY$12:$CY$41,$AS$12:$AS$41,"А",$DV$12:$DV$41,"0")))</f>
        <v>0</v>
      </c>
      <c r="CZ44" s="231"/>
      <c r="DA44" s="232"/>
      <c r="DB44" s="232"/>
      <c r="DC44" s="232"/>
      <c r="DD44" s="232"/>
      <c r="DE44" s="233"/>
      <c r="DF44" s="237" t="s">
        <v>38</v>
      </c>
      <c r="DG44" s="238"/>
      <c r="DH44" s="238"/>
      <c r="DI44" s="238"/>
      <c r="DJ44" s="238"/>
      <c r="DK44" s="239"/>
      <c r="DL44" s="237" t="s">
        <v>38</v>
      </c>
      <c r="DM44" s="238"/>
      <c r="DN44" s="238"/>
      <c r="DO44" s="238"/>
      <c r="DP44" s="239"/>
      <c r="DQ44" s="237" t="s">
        <v>38</v>
      </c>
      <c r="DR44" s="238"/>
      <c r="DS44" s="238"/>
      <c r="DT44" s="238"/>
      <c r="DU44" s="239"/>
      <c r="DV44" s="31" t="s">
        <v>39</v>
      </c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</row>
    <row r="45" spans="1:226" ht="22.5" customHeight="1">
      <c r="A45" s="249" t="s">
        <v>42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1"/>
      <c r="AS45" s="29" t="s">
        <v>35</v>
      </c>
      <c r="AT45" s="36">
        <f>((_xlfn.SUMIFS($AT$12:$AT$41,$AS$12:$AS$41,"В")))</f>
        <v>1.7</v>
      </c>
      <c r="AU45" s="30"/>
      <c r="AV45" s="30"/>
      <c r="AW45" s="231" t="s">
        <v>38</v>
      </c>
      <c r="AX45" s="232"/>
      <c r="AY45" s="232"/>
      <c r="AZ45" s="232"/>
      <c r="BA45" s="232"/>
      <c r="BB45" s="232"/>
      <c r="BC45" s="233"/>
      <c r="BD45" s="231" t="s">
        <v>38</v>
      </c>
      <c r="BE45" s="232"/>
      <c r="BF45" s="232"/>
      <c r="BG45" s="232"/>
      <c r="BH45" s="232"/>
      <c r="BI45" s="232"/>
      <c r="BJ45" s="233"/>
      <c r="BK45" s="231" t="s">
        <v>38</v>
      </c>
      <c r="BL45" s="232"/>
      <c r="BM45" s="232"/>
      <c r="BN45" s="232"/>
      <c r="BO45" s="232"/>
      <c r="BP45" s="232"/>
      <c r="BQ45" s="233"/>
      <c r="BR45" s="231">
        <f>((_xlfn.SUMIFS($BR$12:$BR$41,$AS$12:$AS$41,"В",$DV$12:$DV$41,"0")))</f>
        <v>7</v>
      </c>
      <c r="BS45" s="232"/>
      <c r="BT45" s="232"/>
      <c r="BU45" s="232"/>
      <c r="BV45" s="232"/>
      <c r="BW45" s="233"/>
      <c r="BX45" s="231">
        <f>((_xlfn.SUMIFS($BX$12:$BX$41,$AS$12:$AS$41,"В",$DV$12:$DV$41,"0")))</f>
        <v>0</v>
      </c>
      <c r="BY45" s="232"/>
      <c r="BZ45" s="232"/>
      <c r="CA45" s="232"/>
      <c r="CB45" s="232"/>
      <c r="CC45" s="233"/>
      <c r="CD45" s="231">
        <f>((_xlfn.SUMIFS($BX$12:$BX$41,$AS$12:$AS$41,"В",$DV$12:$DV$41,"0")))</f>
        <v>0</v>
      </c>
      <c r="CE45" s="232"/>
      <c r="CF45" s="232"/>
      <c r="CG45" s="232"/>
      <c r="CH45" s="232"/>
      <c r="CI45" s="233"/>
      <c r="CJ45" s="231">
        <f>((_xlfn.SUMIFS($BX$12:$BX$41,$AS$12:$AS$41,"В",$DV$12:$DV$41,"0")))</f>
        <v>0</v>
      </c>
      <c r="CK45" s="232"/>
      <c r="CL45" s="232"/>
      <c r="CM45" s="232"/>
      <c r="CN45" s="233"/>
      <c r="CO45" s="35">
        <f>((_xlfn.SUMIFS($CO$12:$CO$41,$AS$12:$AS$41,"В",$DV$12:$DV$41,"0")))</f>
        <v>0</v>
      </c>
      <c r="CP45" s="35">
        <f>((_xlfn.SUMIFS($CP$12:$CP$41,$AS$12:$AS$41,"В",$DV$12:$DV$41,"0")))</f>
        <v>0</v>
      </c>
      <c r="CQ45" s="35">
        <f>((_xlfn.SUMIFS($CQ$12:$CQ$41,$AS$12:$AS$41,"В",$DV$12:$DV$41,"0")))</f>
        <v>7</v>
      </c>
      <c r="CR45" s="35">
        <f>((_xlfn.SUMIFS($CR$12:$CR$41,$AS$12:$AS$41,"В",$DV$12:$DV$41,"0")))</f>
        <v>0</v>
      </c>
      <c r="CS45" s="231"/>
      <c r="CT45" s="232"/>
      <c r="CU45" s="232"/>
      <c r="CV45" s="232"/>
      <c r="CW45" s="232"/>
      <c r="CX45" s="233"/>
      <c r="CY45" s="27">
        <f>((_xlfn.SUMIFS($CY$12:$CY$41,$AS$12:$AS$41,"В",$DV$12:$DV$41,"0")))</f>
        <v>0</v>
      </c>
      <c r="CZ45" s="231"/>
      <c r="DA45" s="232"/>
      <c r="DB45" s="232"/>
      <c r="DC45" s="232"/>
      <c r="DD45" s="232"/>
      <c r="DE45" s="233"/>
      <c r="DF45" s="237" t="s">
        <v>38</v>
      </c>
      <c r="DG45" s="238"/>
      <c r="DH45" s="238"/>
      <c r="DI45" s="238"/>
      <c r="DJ45" s="238"/>
      <c r="DK45" s="239"/>
      <c r="DL45" s="237" t="s">
        <v>38</v>
      </c>
      <c r="DM45" s="238"/>
      <c r="DN45" s="238"/>
      <c r="DO45" s="238"/>
      <c r="DP45" s="239"/>
      <c r="DQ45" s="237" t="s">
        <v>38</v>
      </c>
      <c r="DR45" s="238"/>
      <c r="DS45" s="238"/>
      <c r="DT45" s="238"/>
      <c r="DU45" s="239"/>
      <c r="DV45" s="31">
        <v>0</v>
      </c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</row>
    <row r="46" spans="1:226" ht="15">
      <c r="A46" s="252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4"/>
      <c r="AS46" s="29" t="s">
        <v>35</v>
      </c>
      <c r="AT46" s="36">
        <f>((_xlfn.SUMIFS($AT$12:$AT$41,$AS$12:$AS$41,"В",$DV$12:$DV$41,"1")))</f>
        <v>0</v>
      </c>
      <c r="AU46" s="30"/>
      <c r="AV46" s="30"/>
      <c r="AW46" s="231" t="s">
        <v>38</v>
      </c>
      <c r="AX46" s="232"/>
      <c r="AY46" s="232"/>
      <c r="AZ46" s="232"/>
      <c r="BA46" s="232"/>
      <c r="BB46" s="232"/>
      <c r="BC46" s="233"/>
      <c r="BD46" s="231" t="s">
        <v>38</v>
      </c>
      <c r="BE46" s="232"/>
      <c r="BF46" s="232"/>
      <c r="BG46" s="232"/>
      <c r="BH46" s="232"/>
      <c r="BI46" s="232"/>
      <c r="BJ46" s="233"/>
      <c r="BK46" s="231" t="s">
        <v>38</v>
      </c>
      <c r="BL46" s="232"/>
      <c r="BM46" s="232"/>
      <c r="BN46" s="232"/>
      <c r="BO46" s="232"/>
      <c r="BP46" s="232"/>
      <c r="BQ46" s="233"/>
      <c r="BR46" s="231">
        <f>((_xlfn.SUMIFS($BR$12:$BR$41,$AS$12:$AS$41,"В",$DV$12:$DV$41,"1")))</f>
        <v>0</v>
      </c>
      <c r="BS46" s="232"/>
      <c r="BT46" s="232"/>
      <c r="BU46" s="232"/>
      <c r="BV46" s="232"/>
      <c r="BW46" s="233"/>
      <c r="BX46" s="231">
        <f>((_xlfn.SUMIFS($BX$12:$BX$41,$AS$12:$AS$41,"В",$DV$12:$DV$41,"1")))</f>
        <v>0</v>
      </c>
      <c r="BY46" s="232"/>
      <c r="BZ46" s="232"/>
      <c r="CA46" s="232"/>
      <c r="CB46" s="232"/>
      <c r="CC46" s="233"/>
      <c r="CD46" s="231">
        <f>((_xlfn.SUMIFS($BX$12:$BX$41,$AS$12:$AS$41,"В",$DV$12:$DV$41,"1")))</f>
        <v>0</v>
      </c>
      <c r="CE46" s="232"/>
      <c r="CF46" s="232"/>
      <c r="CG46" s="232"/>
      <c r="CH46" s="232"/>
      <c r="CI46" s="233"/>
      <c r="CJ46" s="231">
        <f>((_xlfn.SUMIFS($BX$12:$BX$41,$AS$12:$AS$41,"В",$DV$12:$DV$41,"1")))</f>
        <v>0</v>
      </c>
      <c r="CK46" s="232"/>
      <c r="CL46" s="232"/>
      <c r="CM46" s="232"/>
      <c r="CN46" s="233"/>
      <c r="CO46" s="35">
        <f>((_xlfn.SUMIFS($CO$12:$CO$41,$AS$12:$AS$41,"В",$DV$12:$DV$41,"1")))</f>
        <v>0</v>
      </c>
      <c r="CP46" s="35">
        <f>((_xlfn.SUMIFS($CP$12:$CP$41,$AS$12:$AS$41,"В",$DV$12:$DV$41,"0")))</f>
        <v>0</v>
      </c>
      <c r="CQ46" s="35">
        <f>((_xlfn.SUMIFS($CQ$12:$CQ$41,$AS$12:$AS$41,"В",$DV$12:$DV$41,"0")))</f>
        <v>7</v>
      </c>
      <c r="CR46" s="35">
        <f>((_xlfn.SUMIFS($CR$12:$CR$41,$AS$12:$AS$41,"В",$DV$12:$DV$41,"0")))</f>
        <v>0</v>
      </c>
      <c r="CS46" s="231"/>
      <c r="CT46" s="232"/>
      <c r="CU46" s="232"/>
      <c r="CV46" s="232"/>
      <c r="CW46" s="232"/>
      <c r="CX46" s="233"/>
      <c r="CY46" s="27">
        <f>((_xlfn.SUMIFS($CY$12:$CY$41,$AS$12:$AS$41,"В",$DV$12:$DV$41,"1")))</f>
        <v>0</v>
      </c>
      <c r="CZ46" s="231"/>
      <c r="DA46" s="232"/>
      <c r="DB46" s="232"/>
      <c r="DC46" s="232"/>
      <c r="DD46" s="232"/>
      <c r="DE46" s="233"/>
      <c r="DF46" s="237" t="s">
        <v>38</v>
      </c>
      <c r="DG46" s="238"/>
      <c r="DH46" s="238"/>
      <c r="DI46" s="238"/>
      <c r="DJ46" s="238"/>
      <c r="DK46" s="239"/>
      <c r="DL46" s="237" t="s">
        <v>38</v>
      </c>
      <c r="DM46" s="238"/>
      <c r="DN46" s="238"/>
      <c r="DO46" s="238"/>
      <c r="DP46" s="239"/>
      <c r="DQ46" s="237" t="s">
        <v>38</v>
      </c>
      <c r="DR46" s="238"/>
      <c r="DS46" s="238"/>
      <c r="DT46" s="238"/>
      <c r="DU46" s="239"/>
      <c r="DV46" s="31">
        <v>1</v>
      </c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</row>
    <row r="47" spans="1:226" s="62" customFormat="1" ht="15" customHeight="1">
      <c r="A47" s="243" t="s">
        <v>43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5"/>
      <c r="AS47" s="55" t="s">
        <v>44</v>
      </c>
      <c r="AT47" s="56">
        <f>((_xlfn.SUMIFS($AT$12:$AT$41,$AS$12:$AS$41,"В1",$DV$12:$DV$41,"1")))</f>
        <v>0</v>
      </c>
      <c r="AU47" s="57"/>
      <c r="AV47" s="57"/>
      <c r="AW47" s="246" t="s">
        <v>38</v>
      </c>
      <c r="AX47" s="247"/>
      <c r="AY47" s="247"/>
      <c r="AZ47" s="247"/>
      <c r="BA47" s="247"/>
      <c r="BB47" s="247"/>
      <c r="BC47" s="248"/>
      <c r="BD47" s="246" t="s">
        <v>38</v>
      </c>
      <c r="BE47" s="247"/>
      <c r="BF47" s="247"/>
      <c r="BG47" s="247"/>
      <c r="BH47" s="247"/>
      <c r="BI47" s="247"/>
      <c r="BJ47" s="248"/>
      <c r="BK47" s="246" t="s">
        <v>38</v>
      </c>
      <c r="BL47" s="247"/>
      <c r="BM47" s="247"/>
      <c r="BN47" s="247"/>
      <c r="BO47" s="247"/>
      <c r="BP47" s="247"/>
      <c r="BQ47" s="248"/>
      <c r="BR47" s="246">
        <f>((_xlfn.SUMIFS($BR$12:$BR$41,$AS$12:$AS$41,"В1",$DV$12:$DV$41,"1")))</f>
        <v>0</v>
      </c>
      <c r="BS47" s="247"/>
      <c r="BT47" s="247"/>
      <c r="BU47" s="247"/>
      <c r="BV47" s="247"/>
      <c r="BW47" s="248"/>
      <c r="BX47" s="246">
        <f>((_xlfn.SUMIFS($BX$12:$BX$41,$AS$12:$AS$41,"В1",$DV$12:$DV$41,"1")))</f>
        <v>0</v>
      </c>
      <c r="BY47" s="247"/>
      <c r="BZ47" s="247"/>
      <c r="CA47" s="247"/>
      <c r="CB47" s="247"/>
      <c r="CC47" s="248"/>
      <c r="CD47" s="246">
        <f>((_xlfn.SUMIFS($BX$12:$BX$41,$AS$12:$AS$41,"В1",$DV$12:$DV$41,"1")))</f>
        <v>0</v>
      </c>
      <c r="CE47" s="247"/>
      <c r="CF47" s="247"/>
      <c r="CG47" s="247"/>
      <c r="CH47" s="247"/>
      <c r="CI47" s="248"/>
      <c r="CJ47" s="246">
        <f>((_xlfn.SUMIFS($BX$12:$BX$41,$AS$12:$AS$41,"В1",$DV$12:$DV$41,"1")))</f>
        <v>0</v>
      </c>
      <c r="CK47" s="247"/>
      <c r="CL47" s="247"/>
      <c r="CM47" s="247"/>
      <c r="CN47" s="248"/>
      <c r="CO47" s="58">
        <f>((_xlfn.SUMIFS($CO$12:$CO$41,$AS$12:$AS$41,"В1",$DV$12:$DV$41,"1")))</f>
        <v>0</v>
      </c>
      <c r="CP47" s="58">
        <f>((_xlfn.SUMIFS($CP$12:$CP$41,$AS$12:$AS$41,"В1",$DV$12:$DV$41,"1")))</f>
        <v>0</v>
      </c>
      <c r="CQ47" s="58">
        <f>((_xlfn.SUMIFS($CQ$12:$CQ$41,$AS$12:$AS$41,"В1",$DV$12:$DV$41,"1")))</f>
        <v>0</v>
      </c>
      <c r="CR47" s="58">
        <f>((_xlfn.SUMIFS($CR$12:$CR$41,$AS$12:$AS$41,"В1",$DV$12:$DV$41,"1")))</f>
        <v>0</v>
      </c>
      <c r="CS47" s="246"/>
      <c r="CT47" s="247"/>
      <c r="CU47" s="247"/>
      <c r="CV47" s="247"/>
      <c r="CW47" s="247"/>
      <c r="CX47" s="248"/>
      <c r="CY47" s="59">
        <f>((_xlfn.SUMIFS($CY$12:$CY$41,$AS$12:$AS$41,"В1",$DV$12:$DV$41,"1")))</f>
        <v>0</v>
      </c>
      <c r="CZ47" s="246"/>
      <c r="DA47" s="247"/>
      <c r="DB47" s="247"/>
      <c r="DC47" s="247"/>
      <c r="DD47" s="247"/>
      <c r="DE47" s="248"/>
      <c r="DF47" s="256" t="s">
        <v>38</v>
      </c>
      <c r="DG47" s="257"/>
      <c r="DH47" s="257"/>
      <c r="DI47" s="257"/>
      <c r="DJ47" s="257"/>
      <c r="DK47" s="258"/>
      <c r="DL47" s="256" t="s">
        <v>38</v>
      </c>
      <c r="DM47" s="257"/>
      <c r="DN47" s="257"/>
      <c r="DO47" s="257"/>
      <c r="DP47" s="258"/>
      <c r="DQ47" s="256" t="s">
        <v>38</v>
      </c>
      <c r="DR47" s="257"/>
      <c r="DS47" s="257"/>
      <c r="DT47" s="257"/>
      <c r="DU47" s="258"/>
      <c r="DV47" s="60" t="s">
        <v>33</v>
      </c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</row>
    <row r="48" spans="5:75" s="14" customFormat="1" ht="12.75"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15"/>
      <c r="AT48" s="15"/>
      <c r="AU48" s="16"/>
      <c r="AV48" s="16"/>
      <c r="BR48" s="260"/>
      <c r="BS48" s="260"/>
      <c r="BT48" s="260"/>
      <c r="BU48" s="260"/>
      <c r="BV48" s="260"/>
      <c r="BW48" s="260"/>
    </row>
  </sheetData>
  <sheetProtection/>
  <mergeCells count="724">
    <mergeCell ref="A3:CP3"/>
    <mergeCell ref="AW4:BC4"/>
    <mergeCell ref="BD4:BK4"/>
    <mergeCell ref="BV4:CF4"/>
    <mergeCell ref="CG4:CN4"/>
    <mergeCell ref="CO4:CQ4"/>
    <mergeCell ref="A6:AT6"/>
    <mergeCell ref="AU6:AU9"/>
    <mergeCell ref="AV6:AV9"/>
    <mergeCell ref="AW6:CY6"/>
    <mergeCell ref="CZ6:DE9"/>
    <mergeCell ref="DF6:DU7"/>
    <mergeCell ref="AW7:BC9"/>
    <mergeCell ref="BD7:BJ9"/>
    <mergeCell ref="BK7:BQ9"/>
    <mergeCell ref="BR7:CX7"/>
    <mergeCell ref="DV6:DV9"/>
    <mergeCell ref="A7:F9"/>
    <mergeCell ref="G7:L9"/>
    <mergeCell ref="M7:R9"/>
    <mergeCell ref="S7:Z9"/>
    <mergeCell ref="AA7:AF9"/>
    <mergeCell ref="AG7:AL9"/>
    <mergeCell ref="AM7:AR9"/>
    <mergeCell ref="AS7:AS9"/>
    <mergeCell ref="AT7:AT9"/>
    <mergeCell ref="CY7:CY9"/>
    <mergeCell ref="BR8:BW9"/>
    <mergeCell ref="BX8:CN8"/>
    <mergeCell ref="CO8:CR8"/>
    <mergeCell ref="CS8:CX9"/>
    <mergeCell ref="DF8:DK9"/>
    <mergeCell ref="DL8:DP9"/>
    <mergeCell ref="DQ8:DU9"/>
    <mergeCell ref="BX9:CC9"/>
    <mergeCell ref="CD9:CI9"/>
    <mergeCell ref="CJ9:CN9"/>
    <mergeCell ref="A10:F10"/>
    <mergeCell ref="G10:L10"/>
    <mergeCell ref="M10:R10"/>
    <mergeCell ref="S10:Z10"/>
    <mergeCell ref="AA10:AF10"/>
    <mergeCell ref="AG10:AL10"/>
    <mergeCell ref="AM10:AR10"/>
    <mergeCell ref="AW10:BC10"/>
    <mergeCell ref="BD10:BJ10"/>
    <mergeCell ref="BK10:BQ10"/>
    <mergeCell ref="BR10:BW10"/>
    <mergeCell ref="BX10:CC10"/>
    <mergeCell ref="CD10:CI10"/>
    <mergeCell ref="CJ10:CN10"/>
    <mergeCell ref="CS10:CX10"/>
    <mergeCell ref="CZ10:DE10"/>
    <mergeCell ref="DF10:DK10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DQ11:DU11"/>
    <mergeCell ref="BD11:BJ11"/>
    <mergeCell ref="BK11:BQ11"/>
    <mergeCell ref="BR11:BW11"/>
    <mergeCell ref="BX11:CC11"/>
    <mergeCell ref="CD11:CI11"/>
    <mergeCell ref="CJ11:CN11"/>
    <mergeCell ref="AM12:AR12"/>
    <mergeCell ref="AW12:BC12"/>
    <mergeCell ref="CS11:CX11"/>
    <mergeCell ref="CZ11:DE11"/>
    <mergeCell ref="DF11:DK11"/>
    <mergeCell ref="DL11:DP11"/>
    <mergeCell ref="BD12:BJ12"/>
    <mergeCell ref="BK12:BQ12"/>
    <mergeCell ref="BR12:BW12"/>
    <mergeCell ref="BX12:CC12"/>
    <mergeCell ref="A12:F12"/>
    <mergeCell ref="G12:L12"/>
    <mergeCell ref="M12:R12"/>
    <mergeCell ref="S12:Z12"/>
    <mergeCell ref="AA12:AF12"/>
    <mergeCell ref="AG12:AL12"/>
    <mergeCell ref="CD12:CI12"/>
    <mergeCell ref="CJ12:CN12"/>
    <mergeCell ref="CS12:CX12"/>
    <mergeCell ref="CZ12:DE12"/>
    <mergeCell ref="DF12:DK12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BK13:BQ13"/>
    <mergeCell ref="BR13:BW13"/>
    <mergeCell ref="BX13:CC13"/>
    <mergeCell ref="CD13:CI13"/>
    <mergeCell ref="CJ13:CN13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AM14:AR14"/>
    <mergeCell ref="AW14:BC14"/>
    <mergeCell ref="BD14:BJ14"/>
    <mergeCell ref="BK14:BQ14"/>
    <mergeCell ref="BR14:BW14"/>
    <mergeCell ref="BX14:CC14"/>
    <mergeCell ref="CD14:CI14"/>
    <mergeCell ref="CJ14:CN14"/>
    <mergeCell ref="CS14:CX14"/>
    <mergeCell ref="CZ14:DE14"/>
    <mergeCell ref="DF14:DK14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BK15:BQ15"/>
    <mergeCell ref="BR15:BW15"/>
    <mergeCell ref="BX15:CC15"/>
    <mergeCell ref="CD15:CI15"/>
    <mergeCell ref="CJ15:CN15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AM16:AR16"/>
    <mergeCell ref="AW16:BC16"/>
    <mergeCell ref="BD16:BJ16"/>
    <mergeCell ref="BK16:BQ16"/>
    <mergeCell ref="BR16:BW16"/>
    <mergeCell ref="BX16:CC16"/>
    <mergeCell ref="CD16:CI16"/>
    <mergeCell ref="CJ16:CN16"/>
    <mergeCell ref="CS16:CX16"/>
    <mergeCell ref="CZ16:DE16"/>
    <mergeCell ref="DF16:DK16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BK17:BQ17"/>
    <mergeCell ref="BR17:BW17"/>
    <mergeCell ref="BX17:CC17"/>
    <mergeCell ref="CD17:CI17"/>
    <mergeCell ref="CJ17:CN17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AM18:AR18"/>
    <mergeCell ref="AW18:BC18"/>
    <mergeCell ref="BD18:BJ18"/>
    <mergeCell ref="BK18:BQ18"/>
    <mergeCell ref="BR18:BW18"/>
    <mergeCell ref="BX18:CC18"/>
    <mergeCell ref="CD18:CI18"/>
    <mergeCell ref="CJ18:CN18"/>
    <mergeCell ref="CS18:CX18"/>
    <mergeCell ref="CZ18:DE18"/>
    <mergeCell ref="DF18:DK18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BK19:BQ19"/>
    <mergeCell ref="BR19:BW19"/>
    <mergeCell ref="BX19:CC19"/>
    <mergeCell ref="CD19:CI19"/>
    <mergeCell ref="CJ19:CN19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AM20:AR20"/>
    <mergeCell ref="AW20:BC20"/>
    <mergeCell ref="BD20:BJ20"/>
    <mergeCell ref="BK20:BQ20"/>
    <mergeCell ref="BR20:BW20"/>
    <mergeCell ref="BX20:CC20"/>
    <mergeCell ref="CD20:CI20"/>
    <mergeCell ref="CJ20:CN20"/>
    <mergeCell ref="CS20:CX20"/>
    <mergeCell ref="CZ20:DE20"/>
    <mergeCell ref="DF20:DK20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BK21:BQ21"/>
    <mergeCell ref="BR21:BW21"/>
    <mergeCell ref="BX21:CC21"/>
    <mergeCell ref="CD21:CI21"/>
    <mergeCell ref="CJ21:CN21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AM22:AR22"/>
    <mergeCell ref="AW22:BC22"/>
    <mergeCell ref="BD22:BJ22"/>
    <mergeCell ref="BK22:BQ22"/>
    <mergeCell ref="BR22:BW22"/>
    <mergeCell ref="BX22:CC22"/>
    <mergeCell ref="CD22:CI22"/>
    <mergeCell ref="CJ22:CN22"/>
    <mergeCell ref="CS22:CX22"/>
    <mergeCell ref="CZ22:DE22"/>
    <mergeCell ref="DF22:DK22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BK23:BQ23"/>
    <mergeCell ref="BR23:BW23"/>
    <mergeCell ref="BX23:CC23"/>
    <mergeCell ref="CD23:CI23"/>
    <mergeCell ref="CJ23:CN23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AM24:AR24"/>
    <mergeCell ref="AW24:BC24"/>
    <mergeCell ref="BD24:BJ24"/>
    <mergeCell ref="BK24:BQ24"/>
    <mergeCell ref="BR24:BW24"/>
    <mergeCell ref="BX24:CC24"/>
    <mergeCell ref="CD24:CI24"/>
    <mergeCell ref="CJ24:CN24"/>
    <mergeCell ref="CS24:CX24"/>
    <mergeCell ref="CZ24:DE24"/>
    <mergeCell ref="DF24:DK24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BK25:BQ25"/>
    <mergeCell ref="BR25:BW25"/>
    <mergeCell ref="BX25:CC25"/>
    <mergeCell ref="CD25:CI25"/>
    <mergeCell ref="CJ25:CN25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AM26:AR26"/>
    <mergeCell ref="AW26:BC26"/>
    <mergeCell ref="BD26:BJ26"/>
    <mergeCell ref="BK26:BQ26"/>
    <mergeCell ref="BR26:BW26"/>
    <mergeCell ref="BX26:CC26"/>
    <mergeCell ref="CD26:CI26"/>
    <mergeCell ref="CJ26:CN26"/>
    <mergeCell ref="CS26:CX26"/>
    <mergeCell ref="CZ26:DE26"/>
    <mergeCell ref="DF26:DK26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BK27:BQ27"/>
    <mergeCell ref="BR27:BW27"/>
    <mergeCell ref="BX27:CC27"/>
    <mergeCell ref="CD27:CI27"/>
    <mergeCell ref="CJ27:CN27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AM28:AR28"/>
    <mergeCell ref="AW28:BC28"/>
    <mergeCell ref="BD28:BJ28"/>
    <mergeCell ref="BK28:BQ28"/>
    <mergeCell ref="BR28:BW28"/>
    <mergeCell ref="BX28:CC28"/>
    <mergeCell ref="CD28:CI28"/>
    <mergeCell ref="CJ28:CN28"/>
    <mergeCell ref="CS28:CX28"/>
    <mergeCell ref="CZ28:DE28"/>
    <mergeCell ref="DF28:DK28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BK29:BQ29"/>
    <mergeCell ref="BR29:BW29"/>
    <mergeCell ref="BX29:CC29"/>
    <mergeCell ref="CD29:CI29"/>
    <mergeCell ref="CJ29:CN29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AM30:AR30"/>
    <mergeCell ref="AW30:BC30"/>
    <mergeCell ref="BD30:BJ30"/>
    <mergeCell ref="BK30:BQ30"/>
    <mergeCell ref="BR30:BW30"/>
    <mergeCell ref="BX30:CC30"/>
    <mergeCell ref="CD30:CI30"/>
    <mergeCell ref="CJ30:CN30"/>
    <mergeCell ref="CS30:CX30"/>
    <mergeCell ref="CZ30:DE30"/>
    <mergeCell ref="DF30:DK30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BK31:BQ31"/>
    <mergeCell ref="BR31:BW31"/>
    <mergeCell ref="BX31:CC31"/>
    <mergeCell ref="CD31:CI31"/>
    <mergeCell ref="CJ31:CN31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AM32:AR32"/>
    <mergeCell ref="AW32:BC32"/>
    <mergeCell ref="BD32:BJ32"/>
    <mergeCell ref="BK32:BQ32"/>
    <mergeCell ref="BR32:BW32"/>
    <mergeCell ref="BX32:CC32"/>
    <mergeCell ref="CD32:CI32"/>
    <mergeCell ref="CJ32:CN32"/>
    <mergeCell ref="CS32:CX32"/>
    <mergeCell ref="CZ32:DE32"/>
    <mergeCell ref="DF32:DK32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BK33:BQ33"/>
    <mergeCell ref="BR33:BW33"/>
    <mergeCell ref="BX33:CC33"/>
    <mergeCell ref="CD33:CI33"/>
    <mergeCell ref="CJ33:CN33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AM34:AR34"/>
    <mergeCell ref="AW34:BC34"/>
    <mergeCell ref="BD34:BJ34"/>
    <mergeCell ref="BK34:BQ34"/>
    <mergeCell ref="BR34:BW34"/>
    <mergeCell ref="BX34:CC34"/>
    <mergeCell ref="CD34:CI34"/>
    <mergeCell ref="CJ34:CN34"/>
    <mergeCell ref="CS34:CX34"/>
    <mergeCell ref="CZ34:DE34"/>
    <mergeCell ref="DF34:DK34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BK35:BQ35"/>
    <mergeCell ref="BR35:BW35"/>
    <mergeCell ref="BX35:CC35"/>
    <mergeCell ref="CD35:CI35"/>
    <mergeCell ref="CJ35:CN35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AM36:AR36"/>
    <mergeCell ref="AW36:BC36"/>
    <mergeCell ref="BD36:BJ36"/>
    <mergeCell ref="BK36:BQ36"/>
    <mergeCell ref="BR36:BW36"/>
    <mergeCell ref="BX36:CC36"/>
    <mergeCell ref="CD36:CI36"/>
    <mergeCell ref="CJ36:CN36"/>
    <mergeCell ref="CS36:CX36"/>
    <mergeCell ref="CZ36:DE36"/>
    <mergeCell ref="DF36:DK36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BK37:BQ37"/>
    <mergeCell ref="BR37:BW37"/>
    <mergeCell ref="BX37:CC37"/>
    <mergeCell ref="CD37:CI37"/>
    <mergeCell ref="CJ37:CN37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AM38:AR38"/>
    <mergeCell ref="AW38:BC38"/>
    <mergeCell ref="BD38:BJ38"/>
    <mergeCell ref="BK38:BQ38"/>
    <mergeCell ref="BR38:BW38"/>
    <mergeCell ref="BX38:CC38"/>
    <mergeCell ref="CD38:CI38"/>
    <mergeCell ref="CJ38:CN38"/>
    <mergeCell ref="CS38:CX38"/>
    <mergeCell ref="CZ38:DE38"/>
    <mergeCell ref="DF38:DK38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BK39:BQ39"/>
    <mergeCell ref="BR39:BW39"/>
    <mergeCell ref="BX39:CC39"/>
    <mergeCell ref="CD39:CI39"/>
    <mergeCell ref="CJ39:CN39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AM40:AR40"/>
    <mergeCell ref="AW40:BC40"/>
    <mergeCell ref="BD40:BJ40"/>
    <mergeCell ref="BK40:BQ40"/>
    <mergeCell ref="BR40:BW40"/>
    <mergeCell ref="BX40:CC40"/>
    <mergeCell ref="CD40:CI40"/>
    <mergeCell ref="CJ40:CN40"/>
    <mergeCell ref="CS40:CX40"/>
    <mergeCell ref="CZ40:DE40"/>
    <mergeCell ref="DF40:DK40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BK41:BQ41"/>
    <mergeCell ref="BR41:BW41"/>
    <mergeCell ref="BX41:CC41"/>
    <mergeCell ref="CD41:CI41"/>
    <mergeCell ref="CJ41:CN41"/>
    <mergeCell ref="CS41:CX41"/>
    <mergeCell ref="CZ41:DE41"/>
    <mergeCell ref="DF41:DK41"/>
    <mergeCell ref="DL41:DP41"/>
    <mergeCell ref="DQ41:DU41"/>
    <mergeCell ref="A42:AR42"/>
    <mergeCell ref="AW42:BC42"/>
    <mergeCell ref="BD42:BJ42"/>
    <mergeCell ref="BK42:BQ42"/>
    <mergeCell ref="BR42:BW42"/>
    <mergeCell ref="BX42:CC42"/>
    <mergeCell ref="CD42:CI42"/>
    <mergeCell ref="CJ42:CN42"/>
    <mergeCell ref="CS42:CX42"/>
    <mergeCell ref="CZ42:DE42"/>
    <mergeCell ref="DF42:DK42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A44:AR44"/>
    <mergeCell ref="AW44:BC44"/>
    <mergeCell ref="BD44:BJ44"/>
    <mergeCell ref="BK44:BQ44"/>
    <mergeCell ref="BR44:BW44"/>
    <mergeCell ref="BX44:CC44"/>
    <mergeCell ref="DF44:DK44"/>
    <mergeCell ref="DL44:DP44"/>
    <mergeCell ref="CZ43:DE43"/>
    <mergeCell ref="DF43:DK43"/>
    <mergeCell ref="DL43:DP43"/>
    <mergeCell ref="DQ43:DU43"/>
    <mergeCell ref="CJ45:CN45"/>
    <mergeCell ref="CS45:CX45"/>
    <mergeCell ref="CD44:CI44"/>
    <mergeCell ref="CJ44:CN44"/>
    <mergeCell ref="CS44:CX44"/>
    <mergeCell ref="CZ44:DE44"/>
    <mergeCell ref="BX46:CC46"/>
    <mergeCell ref="CD46:CI46"/>
    <mergeCell ref="DQ44:DU44"/>
    <mergeCell ref="A45:AR46"/>
    <mergeCell ref="AW45:BC45"/>
    <mergeCell ref="BD45:BJ45"/>
    <mergeCell ref="BK45:BQ45"/>
    <mergeCell ref="BR45:BW45"/>
    <mergeCell ref="BX45:CC45"/>
    <mergeCell ref="CD45:CI45"/>
    <mergeCell ref="CS46:CX46"/>
    <mergeCell ref="CZ46:DE46"/>
    <mergeCell ref="DF46:DK46"/>
    <mergeCell ref="DL46:DP46"/>
    <mergeCell ref="DQ46:DU46"/>
    <mergeCell ref="CZ45:DE45"/>
    <mergeCell ref="DF45:DK45"/>
    <mergeCell ref="DL45:DP45"/>
    <mergeCell ref="DQ45:DU45"/>
    <mergeCell ref="AW47:BC47"/>
    <mergeCell ref="BD47:BJ47"/>
    <mergeCell ref="BK47:BQ47"/>
    <mergeCell ref="BR47:BW47"/>
    <mergeCell ref="BX47:CC47"/>
    <mergeCell ref="CJ46:CN46"/>
    <mergeCell ref="AW46:BC46"/>
    <mergeCell ref="BD46:BJ46"/>
    <mergeCell ref="BK46:BQ46"/>
    <mergeCell ref="BR46:BW46"/>
    <mergeCell ref="DQ47:DU47"/>
    <mergeCell ref="E48:AR48"/>
    <mergeCell ref="BR48:BW48"/>
    <mergeCell ref="CD47:CI47"/>
    <mergeCell ref="CJ47:CN47"/>
    <mergeCell ref="CS47:CX47"/>
    <mergeCell ref="CZ47:DE47"/>
    <mergeCell ref="DF47:DK47"/>
    <mergeCell ref="DL47:DP47"/>
    <mergeCell ref="A47:AR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R48"/>
  <sheetViews>
    <sheetView view="pageBreakPreview" zoomScale="60" zoomScalePageLayoutView="0" workbookViewId="0" topLeftCell="A9">
      <selection activeCell="FD16" sqref="FD16"/>
    </sheetView>
  </sheetViews>
  <sheetFormatPr defaultColWidth="0.74609375" defaultRowHeight="14.25" outlineLevelRow="1" outlineLevelCol="1"/>
  <cols>
    <col min="1" max="11" width="0.74609375" style="14" customWidth="1"/>
    <col min="12" max="12" width="8.50390625" style="14" customWidth="1"/>
    <col min="13" max="17" width="0.74609375" style="14" customWidth="1"/>
    <col min="18" max="18" width="5.375" style="14" customWidth="1"/>
    <col min="19" max="23" width="0.74609375" style="14" customWidth="1"/>
    <col min="24" max="24" width="3.75390625" style="14" customWidth="1"/>
    <col min="25" max="25" width="6.375" style="14" customWidth="1"/>
    <col min="26" max="26" width="6.125" style="14" customWidth="1"/>
    <col min="27" max="28" width="0.74609375" style="14" customWidth="1"/>
    <col min="29" max="29" width="3.25390625" style="14" customWidth="1"/>
    <col min="30" max="36" width="0.74609375" style="14" customWidth="1"/>
    <col min="37" max="37" width="5.25390625" style="14" customWidth="1"/>
    <col min="38" max="38" width="7.375" style="14" customWidth="1"/>
    <col min="39" max="39" width="2.75390625" style="14" customWidth="1"/>
    <col min="40" max="43" width="0.74609375" style="14" customWidth="1"/>
    <col min="44" max="44" width="11.625" style="14" customWidth="1"/>
    <col min="45" max="45" width="6.75390625" style="14" customWidth="1"/>
    <col min="46" max="46" width="8.625" style="14" customWidth="1"/>
    <col min="47" max="47" width="6.50390625" style="14" hidden="1" customWidth="1" outlineLevel="1"/>
    <col min="48" max="48" width="8.375" style="14" hidden="1" customWidth="1" outlineLevel="1"/>
    <col min="49" max="49" width="3.50390625" style="14" customWidth="1" collapsed="1"/>
    <col min="50" max="54" width="0.74609375" style="14" customWidth="1"/>
    <col min="55" max="55" width="11.75390625" style="14" customWidth="1"/>
    <col min="56" max="60" width="0.74609375" style="14" customWidth="1"/>
    <col min="61" max="61" width="4.25390625" style="14" customWidth="1"/>
    <col min="62" max="68" width="0.74609375" style="14" customWidth="1"/>
    <col min="69" max="69" width="6.00390625" style="14" customWidth="1"/>
    <col min="70" max="70" width="0.875" style="14" customWidth="1"/>
    <col min="71" max="78" width="0.74609375" style="14" customWidth="1"/>
    <col min="79" max="79" width="2.25390625" style="14" customWidth="1"/>
    <col min="80" max="88" width="0.74609375" style="14" customWidth="1"/>
    <col min="89" max="89" width="2.375" style="14" customWidth="1"/>
    <col min="90" max="92" width="0.74609375" style="14" customWidth="1"/>
    <col min="93" max="93" width="4.50390625" style="14" customWidth="1"/>
    <col min="94" max="94" width="4.25390625" style="14" customWidth="1"/>
    <col min="95" max="95" width="3.25390625" style="14" customWidth="1"/>
    <col min="96" max="96" width="4.375" style="14" customWidth="1"/>
    <col min="97" max="98" width="0.74609375" style="14" customWidth="1"/>
    <col min="99" max="99" width="0.5" style="14" customWidth="1"/>
    <col min="100" max="101" width="0.74609375" style="14" hidden="1" customWidth="1"/>
    <col min="102" max="102" width="7.125" style="14" customWidth="1"/>
    <col min="103" max="103" width="11.625" style="14" hidden="1" customWidth="1" outlineLevel="1"/>
    <col min="104" max="104" width="2.00390625" style="14" customWidth="1" collapsed="1"/>
    <col min="105" max="113" width="0.74609375" style="14" customWidth="1"/>
    <col min="114" max="114" width="4.25390625" style="14" customWidth="1"/>
    <col min="115" max="117" width="0.74609375" style="14" customWidth="1"/>
    <col min="118" max="118" width="4.50390625" style="14" customWidth="1"/>
    <col min="119" max="122" width="0.74609375" style="14" customWidth="1"/>
    <col min="123" max="123" width="0.6171875" style="14" customWidth="1"/>
    <col min="124" max="124" width="2.125" style="14" hidden="1" customWidth="1"/>
    <col min="125" max="125" width="2.50390625" style="14" customWidth="1"/>
    <col min="126" max="126" width="7.875" style="14" hidden="1" customWidth="1" outlineLevel="1"/>
    <col min="127" max="127" width="11.75390625" style="14" customWidth="1" collapsed="1"/>
    <col min="128" max="130" width="2.375" style="14" customWidth="1"/>
    <col min="131" max="223" width="0.74609375" style="14" customWidth="1"/>
    <col min="224" max="224" width="6.75390625" style="14" customWidth="1"/>
    <col min="225" max="226" width="0.74609375" style="14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8"/>
      <c r="AU4" s="18"/>
      <c r="AV4" s="18"/>
      <c r="AW4" s="138" t="s">
        <v>53</v>
      </c>
      <c r="AX4" s="138"/>
      <c r="AY4" s="138"/>
      <c r="AZ4" s="138"/>
      <c r="BA4" s="138"/>
      <c r="BB4" s="138"/>
      <c r="BC4" s="138"/>
      <c r="BD4" s="138" t="s">
        <v>25</v>
      </c>
      <c r="BE4" s="138"/>
      <c r="BF4" s="138"/>
      <c r="BG4" s="138"/>
      <c r="BH4" s="138"/>
      <c r="BI4" s="138"/>
      <c r="BJ4" s="138"/>
      <c r="BK4" s="138"/>
      <c r="BL4" s="19"/>
      <c r="BM4" s="19"/>
      <c r="BN4" s="19"/>
      <c r="BO4" s="19"/>
      <c r="BP4" s="19"/>
      <c r="BQ4" s="19">
        <v>2023</v>
      </c>
      <c r="BR4" s="19"/>
      <c r="BS4" s="18"/>
      <c r="BT4" s="18"/>
      <c r="BU4" s="18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40"/>
      <c r="CH4" s="140"/>
      <c r="CI4" s="140"/>
      <c r="CJ4" s="140"/>
      <c r="CK4" s="140"/>
      <c r="CL4" s="140"/>
      <c r="CM4" s="140"/>
      <c r="CN4" s="140"/>
      <c r="CO4" s="139"/>
      <c r="CP4" s="139"/>
      <c r="CQ4" s="13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6"/>
      <c r="AU6" s="141" t="s">
        <v>45</v>
      </c>
      <c r="AV6" s="141" t="s">
        <v>46</v>
      </c>
      <c r="AW6" s="144" t="s">
        <v>19</v>
      </c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6"/>
      <c r="CZ6" s="147" t="s">
        <v>20</v>
      </c>
      <c r="DA6" s="148"/>
      <c r="DB6" s="148"/>
      <c r="DC6" s="148"/>
      <c r="DD6" s="148"/>
      <c r="DE6" s="149"/>
      <c r="DF6" s="165" t="s">
        <v>24</v>
      </c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7"/>
      <c r="DV6" s="156" t="s">
        <v>47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147" t="s">
        <v>27</v>
      </c>
      <c r="N7" s="148"/>
      <c r="O7" s="148"/>
      <c r="P7" s="148"/>
      <c r="Q7" s="148"/>
      <c r="R7" s="149"/>
      <c r="S7" s="147" t="s">
        <v>2</v>
      </c>
      <c r="T7" s="148"/>
      <c r="U7" s="148"/>
      <c r="V7" s="148"/>
      <c r="W7" s="148"/>
      <c r="X7" s="148"/>
      <c r="Y7" s="148"/>
      <c r="Z7" s="149"/>
      <c r="AA7" s="147" t="s">
        <v>3</v>
      </c>
      <c r="AB7" s="148"/>
      <c r="AC7" s="148"/>
      <c r="AD7" s="148"/>
      <c r="AE7" s="148"/>
      <c r="AF7" s="149"/>
      <c r="AG7" s="147" t="s">
        <v>28</v>
      </c>
      <c r="AH7" s="148"/>
      <c r="AI7" s="148"/>
      <c r="AJ7" s="148"/>
      <c r="AK7" s="148"/>
      <c r="AL7" s="149"/>
      <c r="AM7" s="147" t="s">
        <v>4</v>
      </c>
      <c r="AN7" s="148"/>
      <c r="AO7" s="148"/>
      <c r="AP7" s="148"/>
      <c r="AQ7" s="148"/>
      <c r="AR7" s="149"/>
      <c r="AS7" s="141" t="s">
        <v>5</v>
      </c>
      <c r="AT7" s="141" t="s">
        <v>29</v>
      </c>
      <c r="AU7" s="142"/>
      <c r="AV7" s="142"/>
      <c r="AW7" s="147" t="s">
        <v>6</v>
      </c>
      <c r="AX7" s="148"/>
      <c r="AY7" s="148"/>
      <c r="AZ7" s="148"/>
      <c r="BA7" s="148"/>
      <c r="BB7" s="148"/>
      <c r="BC7" s="149"/>
      <c r="BD7" s="147" t="s">
        <v>7</v>
      </c>
      <c r="BE7" s="148"/>
      <c r="BF7" s="148"/>
      <c r="BG7" s="148"/>
      <c r="BH7" s="148"/>
      <c r="BI7" s="148"/>
      <c r="BJ7" s="149"/>
      <c r="BK7" s="147" t="s">
        <v>8</v>
      </c>
      <c r="BL7" s="148"/>
      <c r="BM7" s="148"/>
      <c r="BN7" s="148"/>
      <c r="BO7" s="148"/>
      <c r="BP7" s="148"/>
      <c r="BQ7" s="149"/>
      <c r="BR7" s="159" t="s">
        <v>9</v>
      </c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1"/>
      <c r="CY7" s="141" t="s">
        <v>18</v>
      </c>
      <c r="CZ7" s="150"/>
      <c r="DA7" s="151"/>
      <c r="DB7" s="151"/>
      <c r="DC7" s="151"/>
      <c r="DD7" s="151"/>
      <c r="DE7" s="152"/>
      <c r="DF7" s="168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70"/>
      <c r="DV7" s="157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150"/>
      <c r="N8" s="151"/>
      <c r="O8" s="151"/>
      <c r="P8" s="151"/>
      <c r="Q8" s="151"/>
      <c r="R8" s="152"/>
      <c r="S8" s="150"/>
      <c r="T8" s="151"/>
      <c r="U8" s="151"/>
      <c r="V8" s="151"/>
      <c r="W8" s="151"/>
      <c r="X8" s="151"/>
      <c r="Y8" s="151"/>
      <c r="Z8" s="152"/>
      <c r="AA8" s="150"/>
      <c r="AB8" s="151"/>
      <c r="AC8" s="151"/>
      <c r="AD8" s="151"/>
      <c r="AE8" s="151"/>
      <c r="AF8" s="152"/>
      <c r="AG8" s="150"/>
      <c r="AH8" s="151"/>
      <c r="AI8" s="151"/>
      <c r="AJ8" s="151"/>
      <c r="AK8" s="151"/>
      <c r="AL8" s="152"/>
      <c r="AM8" s="150"/>
      <c r="AN8" s="151"/>
      <c r="AO8" s="151"/>
      <c r="AP8" s="151"/>
      <c r="AQ8" s="151"/>
      <c r="AR8" s="152"/>
      <c r="AS8" s="142"/>
      <c r="AT8" s="142"/>
      <c r="AU8" s="142"/>
      <c r="AV8" s="142"/>
      <c r="AW8" s="150"/>
      <c r="AX8" s="151"/>
      <c r="AY8" s="151"/>
      <c r="AZ8" s="151"/>
      <c r="BA8" s="151"/>
      <c r="BB8" s="151"/>
      <c r="BC8" s="152"/>
      <c r="BD8" s="150"/>
      <c r="BE8" s="151"/>
      <c r="BF8" s="151"/>
      <c r="BG8" s="151"/>
      <c r="BH8" s="151"/>
      <c r="BI8" s="151"/>
      <c r="BJ8" s="152"/>
      <c r="BK8" s="150"/>
      <c r="BL8" s="151"/>
      <c r="BM8" s="151"/>
      <c r="BN8" s="151"/>
      <c r="BO8" s="151"/>
      <c r="BP8" s="151"/>
      <c r="BQ8" s="152"/>
      <c r="BR8" s="147" t="s">
        <v>10</v>
      </c>
      <c r="BS8" s="148"/>
      <c r="BT8" s="148"/>
      <c r="BU8" s="148"/>
      <c r="BV8" s="148"/>
      <c r="BW8" s="149"/>
      <c r="BX8" s="159" t="s">
        <v>11</v>
      </c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1"/>
      <c r="CO8" s="159" t="s">
        <v>30</v>
      </c>
      <c r="CP8" s="160"/>
      <c r="CQ8" s="160"/>
      <c r="CR8" s="161"/>
      <c r="CS8" s="147" t="s">
        <v>17</v>
      </c>
      <c r="CT8" s="148"/>
      <c r="CU8" s="148"/>
      <c r="CV8" s="148"/>
      <c r="CW8" s="148"/>
      <c r="CX8" s="149"/>
      <c r="CY8" s="142"/>
      <c r="CZ8" s="150"/>
      <c r="DA8" s="151"/>
      <c r="DB8" s="151"/>
      <c r="DC8" s="151"/>
      <c r="DD8" s="151"/>
      <c r="DE8" s="152"/>
      <c r="DF8" s="147" t="s">
        <v>21</v>
      </c>
      <c r="DG8" s="148"/>
      <c r="DH8" s="148"/>
      <c r="DI8" s="148"/>
      <c r="DJ8" s="148"/>
      <c r="DK8" s="149"/>
      <c r="DL8" s="147" t="s">
        <v>22</v>
      </c>
      <c r="DM8" s="148"/>
      <c r="DN8" s="148"/>
      <c r="DO8" s="148"/>
      <c r="DP8" s="149"/>
      <c r="DQ8" s="147" t="s">
        <v>23</v>
      </c>
      <c r="DR8" s="148"/>
      <c r="DS8" s="148"/>
      <c r="DT8" s="148"/>
      <c r="DU8" s="149"/>
      <c r="DV8" s="157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153"/>
      <c r="N9" s="154"/>
      <c r="O9" s="154"/>
      <c r="P9" s="154"/>
      <c r="Q9" s="154"/>
      <c r="R9" s="155"/>
      <c r="S9" s="153"/>
      <c r="T9" s="154"/>
      <c r="U9" s="154"/>
      <c r="V9" s="154"/>
      <c r="W9" s="154"/>
      <c r="X9" s="154"/>
      <c r="Y9" s="154"/>
      <c r="Z9" s="155"/>
      <c r="AA9" s="153"/>
      <c r="AB9" s="154"/>
      <c r="AC9" s="154"/>
      <c r="AD9" s="154"/>
      <c r="AE9" s="154"/>
      <c r="AF9" s="155"/>
      <c r="AG9" s="153"/>
      <c r="AH9" s="154"/>
      <c r="AI9" s="154"/>
      <c r="AJ9" s="154"/>
      <c r="AK9" s="154"/>
      <c r="AL9" s="155"/>
      <c r="AM9" s="153"/>
      <c r="AN9" s="154"/>
      <c r="AO9" s="154"/>
      <c r="AP9" s="154"/>
      <c r="AQ9" s="154"/>
      <c r="AR9" s="155"/>
      <c r="AS9" s="143"/>
      <c r="AT9" s="143"/>
      <c r="AU9" s="143"/>
      <c r="AV9" s="143"/>
      <c r="AW9" s="153"/>
      <c r="AX9" s="154"/>
      <c r="AY9" s="154"/>
      <c r="AZ9" s="154"/>
      <c r="BA9" s="154"/>
      <c r="BB9" s="154"/>
      <c r="BC9" s="155"/>
      <c r="BD9" s="153"/>
      <c r="BE9" s="154"/>
      <c r="BF9" s="154"/>
      <c r="BG9" s="154"/>
      <c r="BH9" s="154"/>
      <c r="BI9" s="154"/>
      <c r="BJ9" s="155"/>
      <c r="BK9" s="153"/>
      <c r="BL9" s="154"/>
      <c r="BM9" s="154"/>
      <c r="BN9" s="154"/>
      <c r="BO9" s="154"/>
      <c r="BP9" s="154"/>
      <c r="BQ9" s="155"/>
      <c r="BR9" s="153"/>
      <c r="BS9" s="154"/>
      <c r="BT9" s="154"/>
      <c r="BU9" s="154"/>
      <c r="BV9" s="154"/>
      <c r="BW9" s="155"/>
      <c r="BX9" s="162" t="s">
        <v>12</v>
      </c>
      <c r="BY9" s="163"/>
      <c r="BZ9" s="163"/>
      <c r="CA9" s="163"/>
      <c r="CB9" s="163"/>
      <c r="CC9" s="164"/>
      <c r="CD9" s="162" t="s">
        <v>13</v>
      </c>
      <c r="CE9" s="163"/>
      <c r="CF9" s="163"/>
      <c r="CG9" s="163"/>
      <c r="CH9" s="163"/>
      <c r="CI9" s="164"/>
      <c r="CJ9" s="162" t="s">
        <v>14</v>
      </c>
      <c r="CK9" s="163"/>
      <c r="CL9" s="163"/>
      <c r="CM9" s="163"/>
      <c r="CN9" s="164"/>
      <c r="CO9" s="11" t="s">
        <v>15</v>
      </c>
      <c r="CP9" s="11" t="s">
        <v>16</v>
      </c>
      <c r="CQ9" s="11" t="s">
        <v>31</v>
      </c>
      <c r="CR9" s="11" t="s">
        <v>32</v>
      </c>
      <c r="CS9" s="153"/>
      <c r="CT9" s="154"/>
      <c r="CU9" s="154"/>
      <c r="CV9" s="154"/>
      <c r="CW9" s="154"/>
      <c r="CX9" s="155"/>
      <c r="CY9" s="143"/>
      <c r="CZ9" s="153"/>
      <c r="DA9" s="154"/>
      <c r="DB9" s="154"/>
      <c r="DC9" s="154"/>
      <c r="DD9" s="154"/>
      <c r="DE9" s="155"/>
      <c r="DF9" s="153"/>
      <c r="DG9" s="154"/>
      <c r="DH9" s="154"/>
      <c r="DI9" s="154"/>
      <c r="DJ9" s="154"/>
      <c r="DK9" s="155"/>
      <c r="DL9" s="153"/>
      <c r="DM9" s="154"/>
      <c r="DN9" s="154"/>
      <c r="DO9" s="154"/>
      <c r="DP9" s="155"/>
      <c r="DQ9" s="153"/>
      <c r="DR9" s="154"/>
      <c r="DS9" s="154"/>
      <c r="DT9" s="154"/>
      <c r="DU9" s="155"/>
      <c r="DV9" s="158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71">
        <v>1</v>
      </c>
      <c r="B10" s="172"/>
      <c r="C10" s="172"/>
      <c r="D10" s="172"/>
      <c r="E10" s="172"/>
      <c r="F10" s="173"/>
      <c r="G10" s="171">
        <v>2</v>
      </c>
      <c r="H10" s="172"/>
      <c r="I10" s="172"/>
      <c r="J10" s="172"/>
      <c r="K10" s="172"/>
      <c r="L10" s="173"/>
      <c r="M10" s="171">
        <v>3</v>
      </c>
      <c r="N10" s="172"/>
      <c r="O10" s="172"/>
      <c r="P10" s="172"/>
      <c r="Q10" s="172"/>
      <c r="R10" s="173"/>
      <c r="S10" s="171">
        <v>4</v>
      </c>
      <c r="T10" s="172"/>
      <c r="U10" s="172"/>
      <c r="V10" s="172"/>
      <c r="W10" s="172"/>
      <c r="X10" s="172"/>
      <c r="Y10" s="172"/>
      <c r="Z10" s="173"/>
      <c r="AA10" s="171">
        <v>5</v>
      </c>
      <c r="AB10" s="172"/>
      <c r="AC10" s="172"/>
      <c r="AD10" s="172"/>
      <c r="AE10" s="172"/>
      <c r="AF10" s="173"/>
      <c r="AG10" s="171">
        <v>6</v>
      </c>
      <c r="AH10" s="172"/>
      <c r="AI10" s="172"/>
      <c r="AJ10" s="172"/>
      <c r="AK10" s="172"/>
      <c r="AL10" s="173"/>
      <c r="AM10" s="171">
        <v>7</v>
      </c>
      <c r="AN10" s="172"/>
      <c r="AO10" s="172"/>
      <c r="AP10" s="172"/>
      <c r="AQ10" s="172"/>
      <c r="AR10" s="173"/>
      <c r="AS10" s="37">
        <v>8</v>
      </c>
      <c r="AT10" s="50">
        <v>9</v>
      </c>
      <c r="AU10" s="37">
        <v>10</v>
      </c>
      <c r="AV10" s="37">
        <v>11</v>
      </c>
      <c r="AW10" s="171">
        <v>10</v>
      </c>
      <c r="AX10" s="172"/>
      <c r="AY10" s="172"/>
      <c r="AZ10" s="172"/>
      <c r="BA10" s="172"/>
      <c r="BB10" s="172"/>
      <c r="BC10" s="173"/>
      <c r="BD10" s="171">
        <v>11</v>
      </c>
      <c r="BE10" s="172"/>
      <c r="BF10" s="172"/>
      <c r="BG10" s="172"/>
      <c r="BH10" s="172"/>
      <c r="BI10" s="172"/>
      <c r="BJ10" s="173"/>
      <c r="BK10" s="171">
        <v>12</v>
      </c>
      <c r="BL10" s="172"/>
      <c r="BM10" s="172"/>
      <c r="BN10" s="172"/>
      <c r="BO10" s="172"/>
      <c r="BP10" s="172"/>
      <c r="BQ10" s="173"/>
      <c r="BR10" s="171">
        <v>13</v>
      </c>
      <c r="BS10" s="172"/>
      <c r="BT10" s="172"/>
      <c r="BU10" s="172"/>
      <c r="BV10" s="172"/>
      <c r="BW10" s="173"/>
      <c r="BX10" s="171">
        <v>14</v>
      </c>
      <c r="BY10" s="172"/>
      <c r="BZ10" s="172"/>
      <c r="CA10" s="172"/>
      <c r="CB10" s="172"/>
      <c r="CC10" s="173"/>
      <c r="CD10" s="171">
        <v>15</v>
      </c>
      <c r="CE10" s="172"/>
      <c r="CF10" s="172"/>
      <c r="CG10" s="172"/>
      <c r="CH10" s="172"/>
      <c r="CI10" s="173"/>
      <c r="CJ10" s="171">
        <v>16</v>
      </c>
      <c r="CK10" s="172"/>
      <c r="CL10" s="172"/>
      <c r="CM10" s="172"/>
      <c r="CN10" s="173"/>
      <c r="CO10" s="37">
        <v>17</v>
      </c>
      <c r="CP10" s="37">
        <v>18</v>
      </c>
      <c r="CQ10" s="37">
        <v>19</v>
      </c>
      <c r="CR10" s="37">
        <v>20</v>
      </c>
      <c r="CS10" s="171">
        <v>21</v>
      </c>
      <c r="CT10" s="172"/>
      <c r="CU10" s="172"/>
      <c r="CV10" s="172"/>
      <c r="CW10" s="172"/>
      <c r="CX10" s="173"/>
      <c r="CY10" s="50">
        <v>24</v>
      </c>
      <c r="CZ10" s="171">
        <v>22</v>
      </c>
      <c r="DA10" s="172"/>
      <c r="DB10" s="172"/>
      <c r="DC10" s="172"/>
      <c r="DD10" s="172"/>
      <c r="DE10" s="173"/>
      <c r="DF10" s="171">
        <v>23</v>
      </c>
      <c r="DG10" s="172"/>
      <c r="DH10" s="172"/>
      <c r="DI10" s="172"/>
      <c r="DJ10" s="172"/>
      <c r="DK10" s="173"/>
      <c r="DL10" s="171">
        <v>24</v>
      </c>
      <c r="DM10" s="172"/>
      <c r="DN10" s="172"/>
      <c r="DO10" s="172"/>
      <c r="DP10" s="173"/>
      <c r="DQ10" s="171">
        <v>25</v>
      </c>
      <c r="DR10" s="172"/>
      <c r="DS10" s="172"/>
      <c r="DT10" s="172"/>
      <c r="DU10" s="173"/>
      <c r="DV10" s="37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74">
        <v>1</v>
      </c>
      <c r="B11" s="175"/>
      <c r="C11" s="175"/>
      <c r="D11" s="175"/>
      <c r="E11" s="175"/>
      <c r="F11" s="176"/>
      <c r="G11" s="174">
        <v>2</v>
      </c>
      <c r="H11" s="175"/>
      <c r="I11" s="175"/>
      <c r="J11" s="175"/>
      <c r="K11" s="175"/>
      <c r="L11" s="176"/>
      <c r="M11" s="174">
        <v>3</v>
      </c>
      <c r="N11" s="175"/>
      <c r="O11" s="175"/>
      <c r="P11" s="175"/>
      <c r="Q11" s="175"/>
      <c r="R11" s="176"/>
      <c r="S11" s="174">
        <v>4</v>
      </c>
      <c r="T11" s="175"/>
      <c r="U11" s="175"/>
      <c r="V11" s="175"/>
      <c r="W11" s="175"/>
      <c r="X11" s="175"/>
      <c r="Y11" s="175"/>
      <c r="Z11" s="176"/>
      <c r="AA11" s="174">
        <v>5</v>
      </c>
      <c r="AB11" s="175"/>
      <c r="AC11" s="175"/>
      <c r="AD11" s="175"/>
      <c r="AE11" s="175"/>
      <c r="AF11" s="176"/>
      <c r="AG11" s="174">
        <v>6</v>
      </c>
      <c r="AH11" s="175"/>
      <c r="AI11" s="175"/>
      <c r="AJ11" s="175"/>
      <c r="AK11" s="175"/>
      <c r="AL11" s="176"/>
      <c r="AM11" s="174">
        <v>7</v>
      </c>
      <c r="AN11" s="175"/>
      <c r="AO11" s="175"/>
      <c r="AP11" s="175"/>
      <c r="AQ11" s="175"/>
      <c r="AR11" s="176"/>
      <c r="AS11" s="38"/>
      <c r="AT11" s="5">
        <v>9</v>
      </c>
      <c r="AU11" s="38"/>
      <c r="AV11" s="38"/>
      <c r="AW11" s="174">
        <v>10</v>
      </c>
      <c r="AX11" s="175"/>
      <c r="AY11" s="175"/>
      <c r="AZ11" s="175"/>
      <c r="BA11" s="175"/>
      <c r="BB11" s="175"/>
      <c r="BC11" s="176"/>
      <c r="BD11" s="174">
        <v>11</v>
      </c>
      <c r="BE11" s="175"/>
      <c r="BF11" s="175"/>
      <c r="BG11" s="175"/>
      <c r="BH11" s="175"/>
      <c r="BI11" s="175"/>
      <c r="BJ11" s="176"/>
      <c r="BK11" s="174">
        <v>12</v>
      </c>
      <c r="BL11" s="175"/>
      <c r="BM11" s="175"/>
      <c r="BN11" s="175"/>
      <c r="BO11" s="175"/>
      <c r="BP11" s="175"/>
      <c r="BQ11" s="176"/>
      <c r="BR11" s="174">
        <v>13</v>
      </c>
      <c r="BS11" s="175"/>
      <c r="BT11" s="175"/>
      <c r="BU11" s="175"/>
      <c r="BV11" s="175"/>
      <c r="BW11" s="176"/>
      <c r="BX11" s="174">
        <v>14</v>
      </c>
      <c r="BY11" s="175"/>
      <c r="BZ11" s="175"/>
      <c r="CA11" s="175"/>
      <c r="CB11" s="175"/>
      <c r="CC11" s="176"/>
      <c r="CD11" s="174">
        <v>15</v>
      </c>
      <c r="CE11" s="175"/>
      <c r="CF11" s="175"/>
      <c r="CG11" s="175"/>
      <c r="CH11" s="175"/>
      <c r="CI11" s="176"/>
      <c r="CJ11" s="174">
        <v>16</v>
      </c>
      <c r="CK11" s="175"/>
      <c r="CL11" s="175"/>
      <c r="CM11" s="175"/>
      <c r="CN11" s="176"/>
      <c r="CO11" s="49">
        <v>17</v>
      </c>
      <c r="CP11" s="49">
        <v>18</v>
      </c>
      <c r="CQ11" s="49">
        <v>19</v>
      </c>
      <c r="CR11" s="49">
        <v>20</v>
      </c>
      <c r="CS11" s="174">
        <v>21</v>
      </c>
      <c r="CT11" s="175"/>
      <c r="CU11" s="175"/>
      <c r="CV11" s="175"/>
      <c r="CW11" s="175"/>
      <c r="CX11" s="176"/>
      <c r="CY11" s="49">
        <v>22</v>
      </c>
      <c r="CZ11" s="174">
        <v>23</v>
      </c>
      <c r="DA11" s="175"/>
      <c r="DB11" s="175"/>
      <c r="DC11" s="175"/>
      <c r="DD11" s="175"/>
      <c r="DE11" s="176"/>
      <c r="DF11" s="174">
        <v>24</v>
      </c>
      <c r="DG11" s="175"/>
      <c r="DH11" s="175"/>
      <c r="DI11" s="175"/>
      <c r="DJ11" s="175"/>
      <c r="DK11" s="176"/>
      <c r="DL11" s="174">
        <v>25</v>
      </c>
      <c r="DM11" s="175"/>
      <c r="DN11" s="175"/>
      <c r="DO11" s="175"/>
      <c r="DP11" s="176"/>
      <c r="DQ11" s="174">
        <v>26</v>
      </c>
      <c r="DR11" s="175"/>
      <c r="DS11" s="175"/>
      <c r="DT11" s="175"/>
      <c r="DU11" s="176"/>
      <c r="DV11" s="38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s="53" customFormat="1" ht="36" customHeight="1" collapsed="1">
      <c r="A12" s="177" t="s">
        <v>143</v>
      </c>
      <c r="B12" s="178"/>
      <c r="C12" s="178"/>
      <c r="D12" s="178"/>
      <c r="E12" s="178"/>
      <c r="F12" s="179"/>
      <c r="G12" s="159" t="str">
        <f>'[1]Отчет (2)'!$B$11</f>
        <v>ООО "Энергосеть" сетевой район №1</v>
      </c>
      <c r="H12" s="160"/>
      <c r="I12" s="160"/>
      <c r="J12" s="160"/>
      <c r="K12" s="160"/>
      <c r="L12" s="161"/>
      <c r="M12" s="159" t="str">
        <f>'[1]Отчет (2)'!$C$11</f>
        <v>КЛ</v>
      </c>
      <c r="N12" s="160"/>
      <c r="O12" s="160"/>
      <c r="P12" s="160"/>
      <c r="Q12" s="160"/>
      <c r="R12" s="161"/>
      <c r="S12" s="159" t="str">
        <f>'[1]Отчет (2)'!$D$11</f>
        <v> РП-3/1 1СШ; ТП-15/1 1СШ;ТП-17/1 1СШ;  ТП-18/1 1СШ; ТП-20/1 1СШ</v>
      </c>
      <c r="T12" s="160"/>
      <c r="U12" s="160"/>
      <c r="V12" s="160"/>
      <c r="W12" s="160"/>
      <c r="X12" s="160"/>
      <c r="Y12" s="160"/>
      <c r="Z12" s="161"/>
      <c r="AA12" s="279" t="str">
        <f>'[1]Отчет (2)'!$E$11</f>
        <v>6 (6.3)</v>
      </c>
      <c r="AB12" s="280"/>
      <c r="AC12" s="280"/>
      <c r="AD12" s="280"/>
      <c r="AE12" s="280"/>
      <c r="AF12" s="281"/>
      <c r="AG12" s="270" t="str">
        <f>'[1]Отчет (2)'!$F$11</f>
        <v>10,30 2023.03.13</v>
      </c>
      <c r="AH12" s="271"/>
      <c r="AI12" s="271"/>
      <c r="AJ12" s="271"/>
      <c r="AK12" s="271"/>
      <c r="AL12" s="272"/>
      <c r="AM12" s="282" t="str">
        <f>'[1]Отчет (2)'!$G$11</f>
        <v>12,12 2023.03.13</v>
      </c>
      <c r="AN12" s="283"/>
      <c r="AO12" s="283"/>
      <c r="AP12" s="283"/>
      <c r="AQ12" s="283"/>
      <c r="AR12" s="284"/>
      <c r="AS12" s="1" t="s">
        <v>35</v>
      </c>
      <c r="AT12" s="68">
        <v>1.7</v>
      </c>
      <c r="AU12" s="1"/>
      <c r="AV12" s="1"/>
      <c r="AW12" s="195" t="str">
        <f>'[1]Отчет (2)'!$J$11</f>
        <v>КЛ,  ПС 110кВ "Свияга" ЗРУ-6кВ яч.434 до РП-201  яч.1</v>
      </c>
      <c r="AX12" s="196"/>
      <c r="AY12" s="196"/>
      <c r="AZ12" s="196"/>
      <c r="BA12" s="196"/>
      <c r="BB12" s="196"/>
      <c r="BC12" s="197"/>
      <c r="BD12" s="195"/>
      <c r="BE12" s="196"/>
      <c r="BF12" s="196"/>
      <c r="BG12" s="196"/>
      <c r="BH12" s="196"/>
      <c r="BI12" s="196"/>
      <c r="BJ12" s="197"/>
      <c r="BK12" s="195"/>
      <c r="BL12" s="196"/>
      <c r="BM12" s="196"/>
      <c r="BN12" s="196"/>
      <c r="BO12" s="196"/>
      <c r="BP12" s="196"/>
      <c r="BQ12" s="197"/>
      <c r="BR12" s="198">
        <f>CD12+CJ12</f>
        <v>76</v>
      </c>
      <c r="BS12" s="199"/>
      <c r="BT12" s="199"/>
      <c r="BU12" s="199"/>
      <c r="BV12" s="199"/>
      <c r="BW12" s="200"/>
      <c r="BX12" s="198"/>
      <c r="BY12" s="199"/>
      <c r="BZ12" s="199"/>
      <c r="CA12" s="199"/>
      <c r="CB12" s="199"/>
      <c r="CC12" s="200"/>
      <c r="CD12" s="198">
        <f>'[1]Отчет (2)'!$O$11</f>
        <v>62</v>
      </c>
      <c r="CE12" s="199"/>
      <c r="CF12" s="199"/>
      <c r="CG12" s="199"/>
      <c r="CH12" s="199"/>
      <c r="CI12" s="200"/>
      <c r="CJ12" s="198">
        <f>'[1]Отчет (2)'!$P$11</f>
        <v>14</v>
      </c>
      <c r="CK12" s="199"/>
      <c r="CL12" s="199"/>
      <c r="CM12" s="199"/>
      <c r="CN12" s="200"/>
      <c r="CO12" s="1"/>
      <c r="CP12" s="1"/>
      <c r="CQ12" s="12"/>
      <c r="CR12" s="1"/>
      <c r="CS12" s="195"/>
      <c r="CT12" s="196"/>
      <c r="CU12" s="196"/>
      <c r="CV12" s="196"/>
      <c r="CW12" s="196"/>
      <c r="CX12" s="197"/>
      <c r="CY12" s="12"/>
      <c r="CZ12" s="198"/>
      <c r="DA12" s="199"/>
      <c r="DB12" s="199"/>
      <c r="DC12" s="199"/>
      <c r="DD12" s="199"/>
      <c r="DE12" s="200"/>
      <c r="DF12" s="198"/>
      <c r="DG12" s="199"/>
      <c r="DH12" s="199"/>
      <c r="DI12" s="199"/>
      <c r="DJ12" s="199"/>
      <c r="DK12" s="200"/>
      <c r="DL12" s="198" t="str">
        <f>'[1]Отчет (2)'!$Y$11</f>
        <v>3.4.12.5</v>
      </c>
      <c r="DM12" s="199"/>
      <c r="DN12" s="199"/>
      <c r="DO12" s="199"/>
      <c r="DP12" s="200"/>
      <c r="DQ12" s="198" t="str">
        <f>'[1]Отчет (2)'!$Z$11</f>
        <v>4.12</v>
      </c>
      <c r="DR12" s="199"/>
      <c r="DS12" s="199"/>
      <c r="DT12" s="199"/>
      <c r="DU12" s="200"/>
      <c r="DV12" s="22">
        <v>0</v>
      </c>
      <c r="DW12" s="20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</row>
    <row r="13" spans="1:226" s="53" customFormat="1" ht="40.5" customHeight="1">
      <c r="A13" s="177" t="s">
        <v>80</v>
      </c>
      <c r="B13" s="178"/>
      <c r="C13" s="178"/>
      <c r="D13" s="178"/>
      <c r="E13" s="178"/>
      <c r="F13" s="179"/>
      <c r="G13" s="159" t="str">
        <f>G12</f>
        <v>ООО "Энергосеть" сетевой район №1</v>
      </c>
      <c r="H13" s="160"/>
      <c r="I13" s="160"/>
      <c r="J13" s="160"/>
      <c r="K13" s="160"/>
      <c r="L13" s="161"/>
      <c r="M13" s="159" t="s">
        <v>79</v>
      </c>
      <c r="N13" s="160"/>
      <c r="O13" s="160"/>
      <c r="P13" s="160"/>
      <c r="Q13" s="160"/>
      <c r="R13" s="161"/>
      <c r="S13" s="159" t="str">
        <f>'[2]Отчет (2)'!$D$12</f>
        <v> РП-201 яч.1</v>
      </c>
      <c r="T13" s="160"/>
      <c r="U13" s="160"/>
      <c r="V13" s="160"/>
      <c r="W13" s="160"/>
      <c r="X13" s="160"/>
      <c r="Y13" s="160"/>
      <c r="Z13" s="161"/>
      <c r="AA13" s="276" t="str">
        <f>AA12</f>
        <v>6 (6.3)</v>
      </c>
      <c r="AB13" s="277"/>
      <c r="AC13" s="277"/>
      <c r="AD13" s="277"/>
      <c r="AE13" s="277"/>
      <c r="AF13" s="278"/>
      <c r="AG13" s="270" t="str">
        <f>'[2]Отчет (2)'!$F$12</f>
        <v>10,30 2023.03.13</v>
      </c>
      <c r="AH13" s="271"/>
      <c r="AI13" s="271"/>
      <c r="AJ13" s="271"/>
      <c r="AK13" s="271"/>
      <c r="AL13" s="272"/>
      <c r="AM13" s="270" t="str">
        <f>'[2]Отчет (2)'!$G$12</f>
        <v>12,30 2023.03.13</v>
      </c>
      <c r="AN13" s="271"/>
      <c r="AO13" s="271"/>
      <c r="AP13" s="271"/>
      <c r="AQ13" s="271"/>
      <c r="AR13" s="272"/>
      <c r="AS13" s="1" t="s">
        <v>35</v>
      </c>
      <c r="AT13" s="68">
        <v>2</v>
      </c>
      <c r="AU13" s="3"/>
      <c r="AV13" s="3"/>
      <c r="AW13" s="189" t="str">
        <f>'[2]Отчет (2)'!$J$12</f>
        <v>КЛ, ПС 110кВ "Свияга" ЗРУ-6кВ яч.434 до РП-201  яч.1</v>
      </c>
      <c r="AX13" s="190"/>
      <c r="AY13" s="190"/>
      <c r="AZ13" s="190"/>
      <c r="BA13" s="190"/>
      <c r="BB13" s="190"/>
      <c r="BC13" s="191"/>
      <c r="BD13" s="189"/>
      <c r="BE13" s="190"/>
      <c r="BF13" s="190"/>
      <c r="BG13" s="190"/>
      <c r="BH13" s="190"/>
      <c r="BI13" s="190"/>
      <c r="BJ13" s="191"/>
      <c r="BK13" s="189"/>
      <c r="BL13" s="190"/>
      <c r="BM13" s="190"/>
      <c r="BN13" s="190"/>
      <c r="BO13" s="190"/>
      <c r="BP13" s="190"/>
      <c r="BQ13" s="191"/>
      <c r="BR13" s="198">
        <f>CD13+CJ13</f>
        <v>33</v>
      </c>
      <c r="BS13" s="199"/>
      <c r="BT13" s="199"/>
      <c r="BU13" s="199"/>
      <c r="BV13" s="199"/>
      <c r="BW13" s="200"/>
      <c r="BX13" s="192"/>
      <c r="BY13" s="193"/>
      <c r="BZ13" s="193"/>
      <c r="CA13" s="193"/>
      <c r="CB13" s="193"/>
      <c r="CC13" s="194"/>
      <c r="CD13" s="192">
        <f>'[2]Отчет (2)'!$O$12</f>
        <v>17</v>
      </c>
      <c r="CE13" s="193"/>
      <c r="CF13" s="193"/>
      <c r="CG13" s="193"/>
      <c r="CH13" s="193"/>
      <c r="CI13" s="194"/>
      <c r="CJ13" s="192">
        <f>'[2]Отчет (2)'!$P$12</f>
        <v>16</v>
      </c>
      <c r="CK13" s="193"/>
      <c r="CL13" s="193"/>
      <c r="CM13" s="193"/>
      <c r="CN13" s="194"/>
      <c r="CO13" s="22"/>
      <c r="CP13" s="22"/>
      <c r="CQ13" s="17"/>
      <c r="CR13" s="22"/>
      <c r="CS13" s="207"/>
      <c r="CT13" s="208"/>
      <c r="CU13" s="208"/>
      <c r="CV13" s="208"/>
      <c r="CW13" s="208"/>
      <c r="CX13" s="209"/>
      <c r="CY13" s="2"/>
      <c r="CZ13" s="207"/>
      <c r="DA13" s="208"/>
      <c r="DB13" s="208"/>
      <c r="DC13" s="208"/>
      <c r="DD13" s="208"/>
      <c r="DE13" s="209"/>
      <c r="DF13" s="177"/>
      <c r="DG13" s="178"/>
      <c r="DH13" s="178"/>
      <c r="DI13" s="178"/>
      <c r="DJ13" s="178"/>
      <c r="DK13" s="179"/>
      <c r="DL13" s="198" t="str">
        <f>DL12</f>
        <v>3.4.12.5</v>
      </c>
      <c r="DM13" s="199"/>
      <c r="DN13" s="199"/>
      <c r="DO13" s="199"/>
      <c r="DP13" s="200"/>
      <c r="DQ13" s="198" t="str">
        <f>DQ12</f>
        <v>4.12</v>
      </c>
      <c r="DR13" s="199"/>
      <c r="DS13" s="199"/>
      <c r="DT13" s="199"/>
      <c r="DU13" s="200"/>
      <c r="DV13" s="22">
        <v>0</v>
      </c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</row>
    <row r="14" spans="1:226" s="53" customFormat="1" ht="39" customHeight="1">
      <c r="A14" s="177" t="s">
        <v>81</v>
      </c>
      <c r="B14" s="178"/>
      <c r="C14" s="178"/>
      <c r="D14" s="178"/>
      <c r="E14" s="178"/>
      <c r="F14" s="179"/>
      <c r="G14" s="159" t="str">
        <f>'[2]Отчет (2)'!$B$13</f>
        <v>ООО "Энергосеть" </v>
      </c>
      <c r="H14" s="160"/>
      <c r="I14" s="160"/>
      <c r="J14" s="160"/>
      <c r="K14" s="160"/>
      <c r="L14" s="161"/>
      <c r="M14" s="159" t="str">
        <f>'[2]Отчет (2)'!$C$13</f>
        <v>ВЛ</v>
      </c>
      <c r="N14" s="160"/>
      <c r="O14" s="160"/>
      <c r="P14" s="160"/>
      <c r="Q14" s="160"/>
      <c r="R14" s="161"/>
      <c r="S14" s="159" t="str">
        <f>'[2]Отчет (2)'!$D$13</f>
        <v>КТПм- 1159/25 кВА</v>
      </c>
      <c r="T14" s="160"/>
      <c r="U14" s="160"/>
      <c r="V14" s="160"/>
      <c r="W14" s="160"/>
      <c r="X14" s="160"/>
      <c r="Y14" s="160"/>
      <c r="Z14" s="161"/>
      <c r="AA14" s="276" t="str">
        <f>'[2]Отчет (2)'!$E$13</f>
        <v>10 (10.5)</v>
      </c>
      <c r="AB14" s="277"/>
      <c r="AC14" s="277"/>
      <c r="AD14" s="277"/>
      <c r="AE14" s="277"/>
      <c r="AF14" s="278"/>
      <c r="AG14" s="270" t="str">
        <f>'[2]Отчет (2)'!$F$13</f>
        <v>14,03 2023.03.13</v>
      </c>
      <c r="AH14" s="271"/>
      <c r="AI14" s="271"/>
      <c r="AJ14" s="271"/>
      <c r="AK14" s="271"/>
      <c r="AL14" s="272"/>
      <c r="AM14" s="270" t="str">
        <f>'[2]Отчет (2)'!$G$13</f>
        <v>14,03 2023.03.13</v>
      </c>
      <c r="AN14" s="271"/>
      <c r="AO14" s="271"/>
      <c r="AP14" s="271"/>
      <c r="AQ14" s="271"/>
      <c r="AR14" s="272"/>
      <c r="AS14" s="1" t="s">
        <v>35</v>
      </c>
      <c r="AT14" s="68">
        <v>2.68</v>
      </c>
      <c r="AU14" s="3"/>
      <c r="AV14" s="3"/>
      <c r="AW14" s="285" t="str">
        <f>'[2]Отчет (2)'!$J$13</f>
        <v> ВЛ-10кВ №4 ПС 110/10 Лебяжье </v>
      </c>
      <c r="AX14" s="286"/>
      <c r="AY14" s="286"/>
      <c r="AZ14" s="286"/>
      <c r="BA14" s="286"/>
      <c r="BB14" s="286"/>
      <c r="BC14" s="287"/>
      <c r="BD14" s="189"/>
      <c r="BE14" s="190"/>
      <c r="BF14" s="190"/>
      <c r="BG14" s="190"/>
      <c r="BH14" s="190"/>
      <c r="BI14" s="190"/>
      <c r="BJ14" s="191"/>
      <c r="BK14" s="189"/>
      <c r="BL14" s="190"/>
      <c r="BM14" s="190"/>
      <c r="BN14" s="190"/>
      <c r="BO14" s="190"/>
      <c r="BP14" s="190"/>
      <c r="BQ14" s="191"/>
      <c r="BR14" s="207">
        <v>1</v>
      </c>
      <c r="BS14" s="208"/>
      <c r="BT14" s="208"/>
      <c r="BU14" s="208"/>
      <c r="BV14" s="208"/>
      <c r="BW14" s="209"/>
      <c r="BX14" s="192"/>
      <c r="BY14" s="193"/>
      <c r="BZ14" s="193"/>
      <c r="CA14" s="193"/>
      <c r="CB14" s="193"/>
      <c r="CC14" s="194"/>
      <c r="CD14" s="192"/>
      <c r="CE14" s="193"/>
      <c r="CF14" s="193"/>
      <c r="CG14" s="193"/>
      <c r="CH14" s="193"/>
      <c r="CI14" s="194"/>
      <c r="CJ14" s="192">
        <v>1</v>
      </c>
      <c r="CK14" s="193"/>
      <c r="CL14" s="193"/>
      <c r="CM14" s="193"/>
      <c r="CN14" s="194"/>
      <c r="CO14" s="22"/>
      <c r="CP14" s="22"/>
      <c r="CQ14" s="17">
        <v>1</v>
      </c>
      <c r="CR14" s="22"/>
      <c r="CS14" s="207"/>
      <c r="CT14" s="208"/>
      <c r="CU14" s="208"/>
      <c r="CV14" s="208"/>
      <c r="CW14" s="208"/>
      <c r="CX14" s="209"/>
      <c r="CY14" s="2"/>
      <c r="CZ14" s="207"/>
      <c r="DA14" s="208"/>
      <c r="DB14" s="208"/>
      <c r="DC14" s="208"/>
      <c r="DD14" s="208"/>
      <c r="DE14" s="209"/>
      <c r="DF14" s="177"/>
      <c r="DG14" s="178"/>
      <c r="DH14" s="178"/>
      <c r="DI14" s="178"/>
      <c r="DJ14" s="178"/>
      <c r="DK14" s="179"/>
      <c r="DL14" s="177"/>
      <c r="DM14" s="178"/>
      <c r="DN14" s="178"/>
      <c r="DO14" s="178"/>
      <c r="DP14" s="179"/>
      <c r="DQ14" s="177"/>
      <c r="DR14" s="178"/>
      <c r="DS14" s="178"/>
      <c r="DT14" s="178"/>
      <c r="DU14" s="179"/>
      <c r="DV14" s="22">
        <v>0</v>
      </c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</row>
    <row r="15" spans="1:226" s="53" customFormat="1" ht="24.75" customHeight="1">
      <c r="A15" s="177" t="s">
        <v>82</v>
      </c>
      <c r="B15" s="178"/>
      <c r="C15" s="178"/>
      <c r="D15" s="178"/>
      <c r="E15" s="178"/>
      <c r="F15" s="179"/>
      <c r="G15" s="159" t="str">
        <f>'[2]Отчет (2)'!$B$13</f>
        <v>ООО "Энергосеть" </v>
      </c>
      <c r="H15" s="160"/>
      <c r="I15" s="160"/>
      <c r="J15" s="160"/>
      <c r="K15" s="160"/>
      <c r="L15" s="161"/>
      <c r="M15" s="159" t="str">
        <f>'[2]Отчет (2)'!$C$14</f>
        <v>ТП</v>
      </c>
      <c r="N15" s="160"/>
      <c r="O15" s="160"/>
      <c r="P15" s="160"/>
      <c r="Q15" s="160"/>
      <c r="R15" s="161"/>
      <c r="S15" s="264" t="str">
        <f>'[2]Отчет (2)'!$D$14</f>
        <v>КТПм-2115</v>
      </c>
      <c r="T15" s="265"/>
      <c r="U15" s="265"/>
      <c r="V15" s="265"/>
      <c r="W15" s="265"/>
      <c r="X15" s="265"/>
      <c r="Y15" s="265"/>
      <c r="Z15" s="266"/>
      <c r="AA15" s="276" t="str">
        <f>'[2]Отчет (2)'!$E$13</f>
        <v>10 (10.5)</v>
      </c>
      <c r="AB15" s="277"/>
      <c r="AC15" s="277"/>
      <c r="AD15" s="277"/>
      <c r="AE15" s="277"/>
      <c r="AF15" s="278"/>
      <c r="AG15" s="270" t="str">
        <f>'[2]Отчет (2)'!$F$14</f>
        <v>09,35 2023.03.30</v>
      </c>
      <c r="AH15" s="271"/>
      <c r="AI15" s="271"/>
      <c r="AJ15" s="271"/>
      <c r="AK15" s="271"/>
      <c r="AL15" s="272"/>
      <c r="AM15" s="270" t="str">
        <f>'[2]Отчет (2)'!$G$14</f>
        <v>14,15 2023.03.30</v>
      </c>
      <c r="AN15" s="271"/>
      <c r="AO15" s="271"/>
      <c r="AP15" s="271"/>
      <c r="AQ15" s="271"/>
      <c r="AR15" s="272"/>
      <c r="AS15" s="4" t="s">
        <v>34</v>
      </c>
      <c r="AT15" s="71">
        <v>4.67</v>
      </c>
      <c r="AU15" s="3"/>
      <c r="AV15" s="3"/>
      <c r="AW15" s="189" t="str">
        <f>S15</f>
        <v>КТПм-2115</v>
      </c>
      <c r="AX15" s="190"/>
      <c r="AY15" s="190"/>
      <c r="AZ15" s="190"/>
      <c r="BA15" s="190"/>
      <c r="BB15" s="190"/>
      <c r="BC15" s="191"/>
      <c r="BD15" s="189"/>
      <c r="BE15" s="190"/>
      <c r="BF15" s="190"/>
      <c r="BG15" s="190"/>
      <c r="BH15" s="190"/>
      <c r="BI15" s="190"/>
      <c r="BJ15" s="191"/>
      <c r="BK15" s="189"/>
      <c r="BL15" s="190"/>
      <c r="BM15" s="190"/>
      <c r="BN15" s="190"/>
      <c r="BO15" s="190"/>
      <c r="BP15" s="190"/>
      <c r="BQ15" s="191"/>
      <c r="BR15" s="207">
        <v>1</v>
      </c>
      <c r="BS15" s="208"/>
      <c r="BT15" s="208"/>
      <c r="BU15" s="208"/>
      <c r="BV15" s="208"/>
      <c r="BW15" s="209"/>
      <c r="BX15" s="192"/>
      <c r="BY15" s="193"/>
      <c r="BZ15" s="193"/>
      <c r="CA15" s="193"/>
      <c r="CB15" s="193"/>
      <c r="CC15" s="194"/>
      <c r="CD15" s="192"/>
      <c r="CE15" s="193"/>
      <c r="CF15" s="193"/>
      <c r="CG15" s="193"/>
      <c r="CH15" s="193"/>
      <c r="CI15" s="194"/>
      <c r="CJ15" s="192">
        <v>1</v>
      </c>
      <c r="CK15" s="193"/>
      <c r="CL15" s="193"/>
      <c r="CM15" s="193"/>
      <c r="CN15" s="194"/>
      <c r="CO15" s="22"/>
      <c r="CP15" s="22"/>
      <c r="CQ15" s="17">
        <v>1</v>
      </c>
      <c r="CR15" s="22"/>
      <c r="CS15" s="189"/>
      <c r="CT15" s="190"/>
      <c r="CU15" s="190"/>
      <c r="CV15" s="190"/>
      <c r="CW15" s="190"/>
      <c r="CX15" s="191"/>
      <c r="CY15" s="2"/>
      <c r="CZ15" s="207"/>
      <c r="DA15" s="208"/>
      <c r="DB15" s="208"/>
      <c r="DC15" s="208"/>
      <c r="DD15" s="208"/>
      <c r="DE15" s="209"/>
      <c r="DF15" s="261"/>
      <c r="DG15" s="262"/>
      <c r="DH15" s="262"/>
      <c r="DI15" s="262"/>
      <c r="DJ15" s="262"/>
      <c r="DK15" s="263"/>
      <c r="DL15" s="177"/>
      <c r="DM15" s="178"/>
      <c r="DN15" s="178"/>
      <c r="DO15" s="178"/>
      <c r="DP15" s="179"/>
      <c r="DQ15" s="177"/>
      <c r="DR15" s="178"/>
      <c r="DS15" s="178"/>
      <c r="DT15" s="178"/>
      <c r="DU15" s="179"/>
      <c r="DV15" s="22">
        <v>1</v>
      </c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</row>
    <row r="16" spans="1:226" ht="28.5" customHeight="1">
      <c r="A16" s="177" t="s">
        <v>83</v>
      </c>
      <c r="B16" s="178"/>
      <c r="C16" s="178"/>
      <c r="D16" s="178"/>
      <c r="E16" s="178"/>
      <c r="F16" s="179"/>
      <c r="G16" s="159" t="str">
        <f>'[2]Отчет (2)'!$B$13</f>
        <v>ООО "Энергосеть" </v>
      </c>
      <c r="H16" s="160"/>
      <c r="I16" s="160"/>
      <c r="J16" s="160"/>
      <c r="K16" s="160"/>
      <c r="L16" s="161"/>
      <c r="M16" s="159" t="str">
        <f>'[2]Отчет (2)'!$C$14</f>
        <v>ТП</v>
      </c>
      <c r="N16" s="160"/>
      <c r="O16" s="160"/>
      <c r="P16" s="160"/>
      <c r="Q16" s="160"/>
      <c r="R16" s="161"/>
      <c r="S16" s="159" t="str">
        <f>'[2]Отчет (2)'!$D$15</f>
        <v>КТПм-4286</v>
      </c>
      <c r="T16" s="160"/>
      <c r="U16" s="160"/>
      <c r="V16" s="160"/>
      <c r="W16" s="160"/>
      <c r="X16" s="160"/>
      <c r="Y16" s="160"/>
      <c r="Z16" s="161"/>
      <c r="AA16" s="276" t="str">
        <f>'[2]Отчет (2)'!$E$13</f>
        <v>10 (10.5)</v>
      </c>
      <c r="AB16" s="277"/>
      <c r="AC16" s="277"/>
      <c r="AD16" s="277"/>
      <c r="AE16" s="277"/>
      <c r="AF16" s="278"/>
      <c r="AG16" s="180" t="str">
        <f>'[2]Отчет (2)'!$F$15</f>
        <v>11,06 2023.03.30</v>
      </c>
      <c r="AH16" s="181"/>
      <c r="AI16" s="181"/>
      <c r="AJ16" s="181"/>
      <c r="AK16" s="181"/>
      <c r="AL16" s="182"/>
      <c r="AM16" s="183" t="str">
        <f>'[2]Отчет (2)'!$G$15</f>
        <v>13,45 2023.03.30</v>
      </c>
      <c r="AN16" s="184"/>
      <c r="AO16" s="184"/>
      <c r="AP16" s="184"/>
      <c r="AQ16" s="184"/>
      <c r="AR16" s="185"/>
      <c r="AS16" s="4" t="s">
        <v>34</v>
      </c>
      <c r="AT16" s="12">
        <v>2.65</v>
      </c>
      <c r="AU16" s="3"/>
      <c r="AV16" s="3"/>
      <c r="AW16" s="189" t="str">
        <f>S16</f>
        <v>КТПм-4286</v>
      </c>
      <c r="AX16" s="190"/>
      <c r="AY16" s="190"/>
      <c r="AZ16" s="190"/>
      <c r="BA16" s="190"/>
      <c r="BB16" s="190"/>
      <c r="BC16" s="191"/>
      <c r="BD16" s="189"/>
      <c r="BE16" s="190"/>
      <c r="BF16" s="190"/>
      <c r="BG16" s="190"/>
      <c r="BH16" s="190"/>
      <c r="BI16" s="190"/>
      <c r="BJ16" s="191"/>
      <c r="BK16" s="189"/>
      <c r="BL16" s="190"/>
      <c r="BM16" s="190"/>
      <c r="BN16" s="190"/>
      <c r="BO16" s="190"/>
      <c r="BP16" s="190"/>
      <c r="BQ16" s="191"/>
      <c r="BR16" s="207">
        <v>1</v>
      </c>
      <c r="BS16" s="208"/>
      <c r="BT16" s="208"/>
      <c r="BU16" s="208"/>
      <c r="BV16" s="208"/>
      <c r="BW16" s="209"/>
      <c r="BX16" s="192"/>
      <c r="BY16" s="193"/>
      <c r="BZ16" s="193"/>
      <c r="CA16" s="193"/>
      <c r="CB16" s="193"/>
      <c r="CC16" s="194"/>
      <c r="CD16" s="192"/>
      <c r="CE16" s="193"/>
      <c r="CF16" s="193"/>
      <c r="CG16" s="193"/>
      <c r="CH16" s="193"/>
      <c r="CI16" s="194"/>
      <c r="CJ16" s="192">
        <v>1</v>
      </c>
      <c r="CK16" s="193"/>
      <c r="CL16" s="193"/>
      <c r="CM16" s="193"/>
      <c r="CN16" s="194"/>
      <c r="CO16" s="22"/>
      <c r="CP16" s="22"/>
      <c r="CQ16" s="17">
        <v>1</v>
      </c>
      <c r="CR16" s="22"/>
      <c r="CS16" s="207"/>
      <c r="CT16" s="208"/>
      <c r="CU16" s="208"/>
      <c r="CV16" s="208"/>
      <c r="CW16" s="208"/>
      <c r="CX16" s="209"/>
      <c r="CY16" s="2"/>
      <c r="CZ16" s="207"/>
      <c r="DA16" s="208"/>
      <c r="DB16" s="208"/>
      <c r="DC16" s="208"/>
      <c r="DD16" s="208"/>
      <c r="DE16" s="209"/>
      <c r="DF16" s="177"/>
      <c r="DG16" s="178"/>
      <c r="DH16" s="178"/>
      <c r="DI16" s="178"/>
      <c r="DJ16" s="178"/>
      <c r="DK16" s="179"/>
      <c r="DL16" s="177"/>
      <c r="DM16" s="178"/>
      <c r="DN16" s="178"/>
      <c r="DO16" s="178"/>
      <c r="DP16" s="179"/>
      <c r="DQ16" s="177"/>
      <c r="DR16" s="178"/>
      <c r="DS16" s="178"/>
      <c r="DT16" s="178"/>
      <c r="DU16" s="179"/>
      <c r="DV16" s="22">
        <v>1</v>
      </c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</row>
    <row r="17" spans="1:226" ht="32.25" customHeight="1">
      <c r="A17" s="177" t="s">
        <v>84</v>
      </c>
      <c r="B17" s="178"/>
      <c r="C17" s="178"/>
      <c r="D17" s="178"/>
      <c r="E17" s="178"/>
      <c r="F17" s="179"/>
      <c r="G17" s="159" t="str">
        <f>'[2]Отчет (2)'!$B$13</f>
        <v>ООО "Энергосеть" </v>
      </c>
      <c r="H17" s="160"/>
      <c r="I17" s="160"/>
      <c r="J17" s="160"/>
      <c r="K17" s="160"/>
      <c r="L17" s="161"/>
      <c r="M17" s="159" t="str">
        <f>'[2]Отчет (2)'!$C$14</f>
        <v>ТП</v>
      </c>
      <c r="N17" s="160"/>
      <c r="O17" s="160"/>
      <c r="P17" s="160"/>
      <c r="Q17" s="160"/>
      <c r="R17" s="161"/>
      <c r="S17" s="159" t="str">
        <f>'[2]Отчет (2)'!$D$16</f>
        <v>КТПм-4285</v>
      </c>
      <c r="T17" s="160"/>
      <c r="U17" s="160"/>
      <c r="V17" s="160"/>
      <c r="W17" s="160"/>
      <c r="X17" s="160"/>
      <c r="Y17" s="160"/>
      <c r="Z17" s="161"/>
      <c r="AA17" s="276" t="str">
        <f>'[2]Отчет (2)'!$E$13</f>
        <v>10 (10.5)</v>
      </c>
      <c r="AB17" s="277"/>
      <c r="AC17" s="277"/>
      <c r="AD17" s="277"/>
      <c r="AE17" s="277"/>
      <c r="AF17" s="278"/>
      <c r="AG17" s="180" t="str">
        <f>'[2]Отчет (2)'!$F$16</f>
        <v>11,55 2023.03.30</v>
      </c>
      <c r="AH17" s="181"/>
      <c r="AI17" s="181"/>
      <c r="AJ17" s="181"/>
      <c r="AK17" s="181"/>
      <c r="AL17" s="182"/>
      <c r="AM17" s="183" t="str">
        <f>'[2]Отчет (2)'!$G$16</f>
        <v>14,05 2023.03.30</v>
      </c>
      <c r="AN17" s="184"/>
      <c r="AO17" s="184"/>
      <c r="AP17" s="184"/>
      <c r="AQ17" s="184"/>
      <c r="AR17" s="185"/>
      <c r="AS17" s="4" t="s">
        <v>34</v>
      </c>
      <c r="AT17" s="12">
        <v>2.17</v>
      </c>
      <c r="AU17" s="3"/>
      <c r="AV17" s="3"/>
      <c r="AW17" s="189" t="str">
        <f>S17</f>
        <v>КТПм-4285</v>
      </c>
      <c r="AX17" s="190"/>
      <c r="AY17" s="190"/>
      <c r="AZ17" s="190"/>
      <c r="BA17" s="190"/>
      <c r="BB17" s="190"/>
      <c r="BC17" s="191"/>
      <c r="BD17" s="189"/>
      <c r="BE17" s="190"/>
      <c r="BF17" s="190"/>
      <c r="BG17" s="190"/>
      <c r="BH17" s="190"/>
      <c r="BI17" s="190"/>
      <c r="BJ17" s="191"/>
      <c r="BK17" s="189"/>
      <c r="BL17" s="190"/>
      <c r="BM17" s="190"/>
      <c r="BN17" s="190"/>
      <c r="BO17" s="190"/>
      <c r="BP17" s="190"/>
      <c r="BQ17" s="191"/>
      <c r="BR17" s="207">
        <v>1</v>
      </c>
      <c r="BS17" s="208"/>
      <c r="BT17" s="208"/>
      <c r="BU17" s="208"/>
      <c r="BV17" s="208"/>
      <c r="BW17" s="209"/>
      <c r="BX17" s="198"/>
      <c r="BY17" s="199"/>
      <c r="BZ17" s="199"/>
      <c r="CA17" s="199"/>
      <c r="CB17" s="199"/>
      <c r="CC17" s="200"/>
      <c r="CD17" s="198"/>
      <c r="CE17" s="199"/>
      <c r="CF17" s="199"/>
      <c r="CG17" s="199"/>
      <c r="CH17" s="199"/>
      <c r="CI17" s="200"/>
      <c r="CJ17" s="192">
        <v>1</v>
      </c>
      <c r="CK17" s="193"/>
      <c r="CL17" s="193"/>
      <c r="CM17" s="193"/>
      <c r="CN17" s="194"/>
      <c r="CO17" s="1"/>
      <c r="CP17" s="1"/>
      <c r="CQ17" s="17">
        <v>1</v>
      </c>
      <c r="CR17" s="1"/>
      <c r="CS17" s="207"/>
      <c r="CT17" s="208"/>
      <c r="CU17" s="208"/>
      <c r="CV17" s="208"/>
      <c r="CW17" s="208"/>
      <c r="CX17" s="209"/>
      <c r="CY17" s="2"/>
      <c r="CZ17" s="207"/>
      <c r="DA17" s="208"/>
      <c r="DB17" s="208"/>
      <c r="DC17" s="208"/>
      <c r="DD17" s="208"/>
      <c r="DE17" s="209"/>
      <c r="DF17" s="177"/>
      <c r="DG17" s="178"/>
      <c r="DH17" s="178"/>
      <c r="DI17" s="178"/>
      <c r="DJ17" s="178"/>
      <c r="DK17" s="179"/>
      <c r="DL17" s="177"/>
      <c r="DM17" s="178"/>
      <c r="DN17" s="178"/>
      <c r="DO17" s="178"/>
      <c r="DP17" s="179"/>
      <c r="DQ17" s="177"/>
      <c r="DR17" s="178"/>
      <c r="DS17" s="178"/>
      <c r="DT17" s="178"/>
      <c r="DU17" s="179"/>
      <c r="DV17" s="22">
        <v>1</v>
      </c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</row>
    <row r="18" spans="1:226" ht="32.25" customHeight="1">
      <c r="A18" s="177" t="s">
        <v>85</v>
      </c>
      <c r="B18" s="178"/>
      <c r="C18" s="178"/>
      <c r="D18" s="178"/>
      <c r="E18" s="178"/>
      <c r="F18" s="179"/>
      <c r="G18" s="159" t="str">
        <f>'[2]Отчет (2)'!$B$13</f>
        <v>ООО "Энергосеть" </v>
      </c>
      <c r="H18" s="160"/>
      <c r="I18" s="160"/>
      <c r="J18" s="160"/>
      <c r="K18" s="160"/>
      <c r="L18" s="161"/>
      <c r="M18" s="159" t="str">
        <f>'[2]Отчет (2)'!$C$14</f>
        <v>ТП</v>
      </c>
      <c r="N18" s="160"/>
      <c r="O18" s="160"/>
      <c r="P18" s="160"/>
      <c r="Q18" s="160"/>
      <c r="R18" s="161"/>
      <c r="S18" s="159" t="str">
        <f>'[2]Отчет (2)'!$D$17</f>
        <v>КТПм-1501</v>
      </c>
      <c r="T18" s="160"/>
      <c r="U18" s="160"/>
      <c r="V18" s="160"/>
      <c r="W18" s="160"/>
      <c r="X18" s="160"/>
      <c r="Y18" s="160"/>
      <c r="Z18" s="161"/>
      <c r="AA18" s="276" t="str">
        <f>'[2]Отчет (2)'!$E$13</f>
        <v>10 (10.5)</v>
      </c>
      <c r="AB18" s="277"/>
      <c r="AC18" s="277"/>
      <c r="AD18" s="277"/>
      <c r="AE18" s="277"/>
      <c r="AF18" s="278"/>
      <c r="AG18" s="180" t="str">
        <f>'[2]Отчет (2)'!$F$17</f>
        <v>11,12 2023.03.31</v>
      </c>
      <c r="AH18" s="181"/>
      <c r="AI18" s="181"/>
      <c r="AJ18" s="181"/>
      <c r="AK18" s="181"/>
      <c r="AL18" s="182"/>
      <c r="AM18" s="183" t="str">
        <f>'[2]Отчет (2)'!$G$17</f>
        <v>13,27 2023.03.31</v>
      </c>
      <c r="AN18" s="184"/>
      <c r="AO18" s="184"/>
      <c r="AP18" s="184"/>
      <c r="AQ18" s="184"/>
      <c r="AR18" s="185"/>
      <c r="AS18" s="4" t="s">
        <v>34</v>
      </c>
      <c r="AT18" s="12">
        <v>2.25</v>
      </c>
      <c r="AU18" s="3"/>
      <c r="AV18" s="3"/>
      <c r="AW18" s="189" t="str">
        <f>S18</f>
        <v>КТПм-1501</v>
      </c>
      <c r="AX18" s="190"/>
      <c r="AY18" s="190"/>
      <c r="AZ18" s="190"/>
      <c r="BA18" s="190"/>
      <c r="BB18" s="190"/>
      <c r="BC18" s="191"/>
      <c r="BD18" s="189"/>
      <c r="BE18" s="190"/>
      <c r="BF18" s="190"/>
      <c r="BG18" s="190"/>
      <c r="BH18" s="190"/>
      <c r="BI18" s="190"/>
      <c r="BJ18" s="191"/>
      <c r="BK18" s="189"/>
      <c r="BL18" s="190"/>
      <c r="BM18" s="190"/>
      <c r="BN18" s="190"/>
      <c r="BO18" s="190"/>
      <c r="BP18" s="190"/>
      <c r="BQ18" s="191"/>
      <c r="BR18" s="207">
        <v>1</v>
      </c>
      <c r="BS18" s="208"/>
      <c r="BT18" s="208"/>
      <c r="BU18" s="208"/>
      <c r="BV18" s="208"/>
      <c r="BW18" s="209"/>
      <c r="BX18" s="198"/>
      <c r="BY18" s="199"/>
      <c r="BZ18" s="199"/>
      <c r="CA18" s="199"/>
      <c r="CB18" s="199"/>
      <c r="CC18" s="200"/>
      <c r="CD18" s="198"/>
      <c r="CE18" s="199"/>
      <c r="CF18" s="199"/>
      <c r="CG18" s="199"/>
      <c r="CH18" s="199"/>
      <c r="CI18" s="200"/>
      <c r="CJ18" s="192">
        <v>1</v>
      </c>
      <c r="CK18" s="193"/>
      <c r="CL18" s="193"/>
      <c r="CM18" s="193"/>
      <c r="CN18" s="194"/>
      <c r="CO18" s="1"/>
      <c r="CP18" s="1"/>
      <c r="CQ18" s="17">
        <v>1</v>
      </c>
      <c r="CR18" s="1"/>
      <c r="CS18" s="207"/>
      <c r="CT18" s="208"/>
      <c r="CU18" s="208"/>
      <c r="CV18" s="208"/>
      <c r="CW18" s="208"/>
      <c r="CX18" s="209"/>
      <c r="CY18" s="2"/>
      <c r="CZ18" s="207"/>
      <c r="DA18" s="208"/>
      <c r="DB18" s="208"/>
      <c r="DC18" s="208"/>
      <c r="DD18" s="208"/>
      <c r="DE18" s="209"/>
      <c r="DF18" s="177"/>
      <c r="DG18" s="178"/>
      <c r="DH18" s="178"/>
      <c r="DI18" s="178"/>
      <c r="DJ18" s="178"/>
      <c r="DK18" s="179"/>
      <c r="DL18" s="177"/>
      <c r="DM18" s="178"/>
      <c r="DN18" s="178"/>
      <c r="DO18" s="178"/>
      <c r="DP18" s="179"/>
      <c r="DQ18" s="177"/>
      <c r="DR18" s="178"/>
      <c r="DS18" s="178"/>
      <c r="DT18" s="178"/>
      <c r="DU18" s="179"/>
      <c r="DV18" s="22">
        <v>1</v>
      </c>
      <c r="DW18" s="69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</row>
    <row r="19" spans="1:226" ht="15" customHeight="1" hidden="1" outlineLevel="1">
      <c r="A19" s="177"/>
      <c r="B19" s="178"/>
      <c r="C19" s="178"/>
      <c r="D19" s="178"/>
      <c r="E19" s="178"/>
      <c r="F19" s="179"/>
      <c r="G19" s="159"/>
      <c r="H19" s="160"/>
      <c r="I19" s="160"/>
      <c r="J19" s="160"/>
      <c r="K19" s="160"/>
      <c r="L19" s="161"/>
      <c r="M19" s="144"/>
      <c r="N19" s="145"/>
      <c r="O19" s="145"/>
      <c r="P19" s="145"/>
      <c r="Q19" s="145"/>
      <c r="R19" s="146"/>
      <c r="S19" s="159"/>
      <c r="T19" s="160"/>
      <c r="U19" s="160"/>
      <c r="V19" s="160"/>
      <c r="W19" s="160"/>
      <c r="X19" s="160"/>
      <c r="Y19" s="160"/>
      <c r="Z19" s="161"/>
      <c r="AA19" s="159"/>
      <c r="AB19" s="160"/>
      <c r="AC19" s="160"/>
      <c r="AD19" s="160"/>
      <c r="AE19" s="160"/>
      <c r="AF19" s="161"/>
      <c r="AG19" s="180"/>
      <c r="AH19" s="181"/>
      <c r="AI19" s="181"/>
      <c r="AJ19" s="181"/>
      <c r="AK19" s="181"/>
      <c r="AL19" s="182"/>
      <c r="AM19" s="183"/>
      <c r="AN19" s="184"/>
      <c r="AO19" s="184"/>
      <c r="AP19" s="184"/>
      <c r="AQ19" s="184"/>
      <c r="AR19" s="185"/>
      <c r="AS19" s="4"/>
      <c r="AT19" s="33"/>
      <c r="AU19" s="3"/>
      <c r="AV19" s="3"/>
      <c r="AW19" s="189"/>
      <c r="AX19" s="190"/>
      <c r="AY19" s="190"/>
      <c r="AZ19" s="190"/>
      <c r="BA19" s="190"/>
      <c r="BB19" s="190"/>
      <c r="BC19" s="191"/>
      <c r="BD19" s="189"/>
      <c r="BE19" s="190"/>
      <c r="BF19" s="190"/>
      <c r="BG19" s="190"/>
      <c r="BH19" s="190"/>
      <c r="BI19" s="190"/>
      <c r="BJ19" s="191"/>
      <c r="BK19" s="189"/>
      <c r="BL19" s="190"/>
      <c r="BM19" s="190"/>
      <c r="BN19" s="190"/>
      <c r="BO19" s="190"/>
      <c r="BP19" s="190"/>
      <c r="BQ19" s="191"/>
      <c r="BR19" s="207">
        <f aca="true" t="shared" si="0" ref="BR19:BR41">BX19+CD19+CJ19</f>
        <v>0</v>
      </c>
      <c r="BS19" s="208"/>
      <c r="BT19" s="208"/>
      <c r="BU19" s="208"/>
      <c r="BV19" s="208"/>
      <c r="BW19" s="209"/>
      <c r="BX19" s="198"/>
      <c r="BY19" s="199"/>
      <c r="BZ19" s="199"/>
      <c r="CA19" s="199"/>
      <c r="CB19" s="199"/>
      <c r="CC19" s="200"/>
      <c r="CD19" s="198"/>
      <c r="CE19" s="199"/>
      <c r="CF19" s="199"/>
      <c r="CG19" s="199"/>
      <c r="CH19" s="199"/>
      <c r="CI19" s="200"/>
      <c r="CJ19" s="192">
        <f aca="true" t="shared" si="1" ref="CJ19:CJ41">CR19</f>
        <v>0</v>
      </c>
      <c r="CK19" s="193"/>
      <c r="CL19" s="193"/>
      <c r="CM19" s="193"/>
      <c r="CN19" s="194"/>
      <c r="CO19" s="1"/>
      <c r="CP19" s="1"/>
      <c r="CQ19" s="12"/>
      <c r="CR19" s="1"/>
      <c r="CS19" s="207"/>
      <c r="CT19" s="208"/>
      <c r="CU19" s="208"/>
      <c r="CV19" s="208"/>
      <c r="CW19" s="208"/>
      <c r="CX19" s="209"/>
      <c r="CY19" s="2"/>
      <c r="CZ19" s="207"/>
      <c r="DA19" s="208"/>
      <c r="DB19" s="208"/>
      <c r="DC19" s="208"/>
      <c r="DD19" s="208"/>
      <c r="DE19" s="209"/>
      <c r="DF19" s="177"/>
      <c r="DG19" s="178"/>
      <c r="DH19" s="178"/>
      <c r="DI19" s="178"/>
      <c r="DJ19" s="178"/>
      <c r="DK19" s="179"/>
      <c r="DL19" s="177"/>
      <c r="DM19" s="178"/>
      <c r="DN19" s="178"/>
      <c r="DO19" s="178"/>
      <c r="DP19" s="179"/>
      <c r="DQ19" s="177"/>
      <c r="DR19" s="178"/>
      <c r="DS19" s="178"/>
      <c r="DT19" s="178"/>
      <c r="DU19" s="179"/>
      <c r="DV19" s="1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</row>
    <row r="20" spans="1:226" ht="15" customHeight="1" hidden="1" outlineLevel="1">
      <c r="A20" s="177"/>
      <c r="B20" s="178"/>
      <c r="C20" s="178"/>
      <c r="D20" s="178"/>
      <c r="E20" s="178"/>
      <c r="F20" s="179"/>
      <c r="G20" s="159"/>
      <c r="H20" s="160"/>
      <c r="I20" s="160"/>
      <c r="J20" s="160"/>
      <c r="K20" s="160"/>
      <c r="L20" s="161"/>
      <c r="M20" s="144"/>
      <c r="N20" s="145"/>
      <c r="O20" s="145"/>
      <c r="P20" s="145"/>
      <c r="Q20" s="145"/>
      <c r="R20" s="146"/>
      <c r="S20" s="159"/>
      <c r="T20" s="160"/>
      <c r="U20" s="160"/>
      <c r="V20" s="160"/>
      <c r="W20" s="160"/>
      <c r="X20" s="160"/>
      <c r="Y20" s="160"/>
      <c r="Z20" s="161"/>
      <c r="AA20" s="159"/>
      <c r="AB20" s="160"/>
      <c r="AC20" s="160"/>
      <c r="AD20" s="160"/>
      <c r="AE20" s="160"/>
      <c r="AF20" s="161"/>
      <c r="AG20" s="180"/>
      <c r="AH20" s="181"/>
      <c r="AI20" s="181"/>
      <c r="AJ20" s="181"/>
      <c r="AK20" s="181"/>
      <c r="AL20" s="182"/>
      <c r="AM20" s="183"/>
      <c r="AN20" s="184"/>
      <c r="AO20" s="184"/>
      <c r="AP20" s="184"/>
      <c r="AQ20" s="184"/>
      <c r="AR20" s="185"/>
      <c r="AS20" s="4"/>
      <c r="AT20" s="33"/>
      <c r="AU20" s="3"/>
      <c r="AV20" s="3"/>
      <c r="AW20" s="189"/>
      <c r="AX20" s="190"/>
      <c r="AY20" s="190"/>
      <c r="AZ20" s="190"/>
      <c r="BA20" s="190"/>
      <c r="BB20" s="190"/>
      <c r="BC20" s="191"/>
      <c r="BD20" s="189"/>
      <c r="BE20" s="190"/>
      <c r="BF20" s="190"/>
      <c r="BG20" s="190"/>
      <c r="BH20" s="190"/>
      <c r="BI20" s="190"/>
      <c r="BJ20" s="191"/>
      <c r="BK20" s="189"/>
      <c r="BL20" s="190"/>
      <c r="BM20" s="190"/>
      <c r="BN20" s="190"/>
      <c r="BO20" s="190"/>
      <c r="BP20" s="190"/>
      <c r="BQ20" s="191"/>
      <c r="BR20" s="207">
        <f t="shared" si="0"/>
        <v>0</v>
      </c>
      <c r="BS20" s="208"/>
      <c r="BT20" s="208"/>
      <c r="BU20" s="208"/>
      <c r="BV20" s="208"/>
      <c r="BW20" s="209"/>
      <c r="BX20" s="198"/>
      <c r="BY20" s="199"/>
      <c r="BZ20" s="199"/>
      <c r="CA20" s="199"/>
      <c r="CB20" s="199"/>
      <c r="CC20" s="200"/>
      <c r="CD20" s="198"/>
      <c r="CE20" s="199"/>
      <c r="CF20" s="199"/>
      <c r="CG20" s="199"/>
      <c r="CH20" s="199"/>
      <c r="CI20" s="200"/>
      <c r="CJ20" s="192">
        <f t="shared" si="1"/>
        <v>0</v>
      </c>
      <c r="CK20" s="193"/>
      <c r="CL20" s="193"/>
      <c r="CM20" s="193"/>
      <c r="CN20" s="194"/>
      <c r="CO20" s="1"/>
      <c r="CP20" s="1"/>
      <c r="CQ20" s="12"/>
      <c r="CR20" s="1"/>
      <c r="CS20" s="207"/>
      <c r="CT20" s="208"/>
      <c r="CU20" s="208"/>
      <c r="CV20" s="208"/>
      <c r="CW20" s="208"/>
      <c r="CX20" s="209"/>
      <c r="CY20" s="2"/>
      <c r="CZ20" s="207"/>
      <c r="DA20" s="208"/>
      <c r="DB20" s="208"/>
      <c r="DC20" s="208"/>
      <c r="DD20" s="208"/>
      <c r="DE20" s="209"/>
      <c r="DF20" s="177"/>
      <c r="DG20" s="178"/>
      <c r="DH20" s="178"/>
      <c r="DI20" s="178"/>
      <c r="DJ20" s="178"/>
      <c r="DK20" s="179"/>
      <c r="DL20" s="177"/>
      <c r="DM20" s="178"/>
      <c r="DN20" s="178"/>
      <c r="DO20" s="178"/>
      <c r="DP20" s="179"/>
      <c r="DQ20" s="177"/>
      <c r="DR20" s="178"/>
      <c r="DS20" s="178"/>
      <c r="DT20" s="178"/>
      <c r="DU20" s="179"/>
      <c r="DV20" s="1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</row>
    <row r="21" spans="1:226" ht="14.25" customHeight="1" hidden="1" outlineLevel="1">
      <c r="A21" s="177"/>
      <c r="B21" s="178"/>
      <c r="C21" s="178"/>
      <c r="D21" s="178"/>
      <c r="E21" s="178"/>
      <c r="F21" s="179"/>
      <c r="G21" s="159"/>
      <c r="H21" s="160"/>
      <c r="I21" s="160"/>
      <c r="J21" s="160"/>
      <c r="K21" s="160"/>
      <c r="L21" s="161"/>
      <c r="M21" s="144"/>
      <c r="N21" s="145"/>
      <c r="O21" s="145"/>
      <c r="P21" s="145"/>
      <c r="Q21" s="145"/>
      <c r="R21" s="146"/>
      <c r="S21" s="159"/>
      <c r="T21" s="160"/>
      <c r="U21" s="160"/>
      <c r="V21" s="160"/>
      <c r="W21" s="160"/>
      <c r="X21" s="160"/>
      <c r="Y21" s="160"/>
      <c r="Z21" s="161"/>
      <c r="AA21" s="159"/>
      <c r="AB21" s="160"/>
      <c r="AC21" s="160"/>
      <c r="AD21" s="160"/>
      <c r="AE21" s="160"/>
      <c r="AF21" s="161"/>
      <c r="AG21" s="213"/>
      <c r="AH21" s="214"/>
      <c r="AI21" s="214"/>
      <c r="AJ21" s="214"/>
      <c r="AK21" s="214"/>
      <c r="AL21" s="215"/>
      <c r="AM21" s="216"/>
      <c r="AN21" s="217"/>
      <c r="AO21" s="217"/>
      <c r="AP21" s="217"/>
      <c r="AQ21" s="217"/>
      <c r="AR21" s="218"/>
      <c r="AS21" s="4"/>
      <c r="AT21" s="33"/>
      <c r="AU21" s="3"/>
      <c r="AV21" s="3"/>
      <c r="AW21" s="189"/>
      <c r="AX21" s="190"/>
      <c r="AY21" s="190"/>
      <c r="AZ21" s="190"/>
      <c r="BA21" s="190"/>
      <c r="BB21" s="190"/>
      <c r="BC21" s="191"/>
      <c r="BD21" s="189"/>
      <c r="BE21" s="190"/>
      <c r="BF21" s="190"/>
      <c r="BG21" s="190"/>
      <c r="BH21" s="190"/>
      <c r="BI21" s="190"/>
      <c r="BJ21" s="191"/>
      <c r="BK21" s="189"/>
      <c r="BL21" s="190"/>
      <c r="BM21" s="190"/>
      <c r="BN21" s="190"/>
      <c r="BO21" s="190"/>
      <c r="BP21" s="190"/>
      <c r="BQ21" s="191"/>
      <c r="BR21" s="207">
        <f t="shared" si="0"/>
        <v>0</v>
      </c>
      <c r="BS21" s="208"/>
      <c r="BT21" s="208"/>
      <c r="BU21" s="208"/>
      <c r="BV21" s="208"/>
      <c r="BW21" s="209"/>
      <c r="BX21" s="198"/>
      <c r="BY21" s="199"/>
      <c r="BZ21" s="199"/>
      <c r="CA21" s="199"/>
      <c r="CB21" s="199"/>
      <c r="CC21" s="200"/>
      <c r="CD21" s="198"/>
      <c r="CE21" s="199"/>
      <c r="CF21" s="199"/>
      <c r="CG21" s="199"/>
      <c r="CH21" s="199"/>
      <c r="CI21" s="200"/>
      <c r="CJ21" s="192">
        <f t="shared" si="1"/>
        <v>0</v>
      </c>
      <c r="CK21" s="193"/>
      <c r="CL21" s="193"/>
      <c r="CM21" s="193"/>
      <c r="CN21" s="194"/>
      <c r="CO21" s="1"/>
      <c r="CP21" s="1"/>
      <c r="CQ21" s="12"/>
      <c r="CR21" s="1"/>
      <c r="CS21" s="207"/>
      <c r="CT21" s="208"/>
      <c r="CU21" s="208"/>
      <c r="CV21" s="208"/>
      <c r="CW21" s="208"/>
      <c r="CX21" s="209"/>
      <c r="CY21" s="2"/>
      <c r="CZ21" s="207"/>
      <c r="DA21" s="208"/>
      <c r="DB21" s="208"/>
      <c r="DC21" s="208"/>
      <c r="DD21" s="208"/>
      <c r="DE21" s="209"/>
      <c r="DF21" s="177"/>
      <c r="DG21" s="178"/>
      <c r="DH21" s="178"/>
      <c r="DI21" s="178"/>
      <c r="DJ21" s="178"/>
      <c r="DK21" s="179"/>
      <c r="DL21" s="177"/>
      <c r="DM21" s="178"/>
      <c r="DN21" s="178"/>
      <c r="DO21" s="178"/>
      <c r="DP21" s="179"/>
      <c r="DQ21" s="177"/>
      <c r="DR21" s="178"/>
      <c r="DS21" s="178"/>
      <c r="DT21" s="178"/>
      <c r="DU21" s="179"/>
      <c r="DV21" s="1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</row>
    <row r="22" spans="1:226" ht="14.25" customHeight="1" hidden="1" outlineLevel="1">
      <c r="A22" s="177"/>
      <c r="B22" s="178"/>
      <c r="C22" s="178"/>
      <c r="D22" s="178"/>
      <c r="E22" s="178"/>
      <c r="F22" s="179"/>
      <c r="G22" s="159"/>
      <c r="H22" s="160"/>
      <c r="I22" s="160"/>
      <c r="J22" s="160"/>
      <c r="K22" s="160"/>
      <c r="L22" s="161"/>
      <c r="M22" s="144"/>
      <c r="N22" s="145"/>
      <c r="O22" s="145"/>
      <c r="P22" s="145"/>
      <c r="Q22" s="145"/>
      <c r="R22" s="146"/>
      <c r="S22" s="159"/>
      <c r="T22" s="160"/>
      <c r="U22" s="160"/>
      <c r="V22" s="160"/>
      <c r="W22" s="160"/>
      <c r="X22" s="160"/>
      <c r="Y22" s="160"/>
      <c r="Z22" s="161"/>
      <c r="AA22" s="159"/>
      <c r="AB22" s="160"/>
      <c r="AC22" s="160"/>
      <c r="AD22" s="160"/>
      <c r="AE22" s="160"/>
      <c r="AF22" s="161"/>
      <c r="AG22" s="213"/>
      <c r="AH22" s="214"/>
      <c r="AI22" s="214"/>
      <c r="AJ22" s="214"/>
      <c r="AK22" s="214"/>
      <c r="AL22" s="215"/>
      <c r="AM22" s="216"/>
      <c r="AN22" s="217"/>
      <c r="AO22" s="217"/>
      <c r="AP22" s="217"/>
      <c r="AQ22" s="217"/>
      <c r="AR22" s="218"/>
      <c r="AS22" s="4"/>
      <c r="AT22" s="33"/>
      <c r="AU22" s="3"/>
      <c r="AV22" s="3"/>
      <c r="AW22" s="189"/>
      <c r="AX22" s="190"/>
      <c r="AY22" s="190"/>
      <c r="AZ22" s="190"/>
      <c r="BA22" s="190"/>
      <c r="BB22" s="190"/>
      <c r="BC22" s="191"/>
      <c r="BD22" s="189"/>
      <c r="BE22" s="190"/>
      <c r="BF22" s="190"/>
      <c r="BG22" s="190"/>
      <c r="BH22" s="190"/>
      <c r="BI22" s="190"/>
      <c r="BJ22" s="191"/>
      <c r="BK22" s="189"/>
      <c r="BL22" s="190"/>
      <c r="BM22" s="190"/>
      <c r="BN22" s="190"/>
      <c r="BO22" s="190"/>
      <c r="BP22" s="190"/>
      <c r="BQ22" s="191"/>
      <c r="BR22" s="207">
        <f t="shared" si="0"/>
        <v>0</v>
      </c>
      <c r="BS22" s="208"/>
      <c r="BT22" s="208"/>
      <c r="BU22" s="208"/>
      <c r="BV22" s="208"/>
      <c r="BW22" s="209"/>
      <c r="BX22" s="198"/>
      <c r="BY22" s="199"/>
      <c r="BZ22" s="199"/>
      <c r="CA22" s="199"/>
      <c r="CB22" s="199"/>
      <c r="CC22" s="200"/>
      <c r="CD22" s="198"/>
      <c r="CE22" s="199"/>
      <c r="CF22" s="199"/>
      <c r="CG22" s="199"/>
      <c r="CH22" s="199"/>
      <c r="CI22" s="200"/>
      <c r="CJ22" s="192">
        <f t="shared" si="1"/>
        <v>0</v>
      </c>
      <c r="CK22" s="193"/>
      <c r="CL22" s="193"/>
      <c r="CM22" s="193"/>
      <c r="CN22" s="194"/>
      <c r="CO22" s="1"/>
      <c r="CP22" s="1"/>
      <c r="CQ22" s="12"/>
      <c r="CR22" s="1"/>
      <c r="CS22" s="207"/>
      <c r="CT22" s="208"/>
      <c r="CU22" s="208"/>
      <c r="CV22" s="208"/>
      <c r="CW22" s="208"/>
      <c r="CX22" s="209"/>
      <c r="CY22" s="2"/>
      <c r="CZ22" s="207"/>
      <c r="DA22" s="208"/>
      <c r="DB22" s="208"/>
      <c r="DC22" s="208"/>
      <c r="DD22" s="208"/>
      <c r="DE22" s="209"/>
      <c r="DF22" s="177"/>
      <c r="DG22" s="178"/>
      <c r="DH22" s="178"/>
      <c r="DI22" s="178"/>
      <c r="DJ22" s="178"/>
      <c r="DK22" s="179"/>
      <c r="DL22" s="177"/>
      <c r="DM22" s="178"/>
      <c r="DN22" s="178"/>
      <c r="DO22" s="178"/>
      <c r="DP22" s="179"/>
      <c r="DQ22" s="177"/>
      <c r="DR22" s="178"/>
      <c r="DS22" s="178"/>
      <c r="DT22" s="178"/>
      <c r="DU22" s="179"/>
      <c r="DV22" s="1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</row>
    <row r="23" spans="1:226" ht="14.25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44"/>
      <c r="N23" s="145"/>
      <c r="O23" s="145"/>
      <c r="P23" s="145"/>
      <c r="Q23" s="145"/>
      <c r="R23" s="146"/>
      <c r="S23" s="159"/>
      <c r="T23" s="160"/>
      <c r="U23" s="160"/>
      <c r="V23" s="160"/>
      <c r="W23" s="160"/>
      <c r="X23" s="160"/>
      <c r="Y23" s="160"/>
      <c r="Z23" s="161"/>
      <c r="AA23" s="159"/>
      <c r="AB23" s="160"/>
      <c r="AC23" s="160"/>
      <c r="AD23" s="160"/>
      <c r="AE23" s="160"/>
      <c r="AF23" s="161"/>
      <c r="AG23" s="213"/>
      <c r="AH23" s="214"/>
      <c r="AI23" s="214"/>
      <c r="AJ23" s="214"/>
      <c r="AK23" s="214"/>
      <c r="AL23" s="215"/>
      <c r="AM23" s="216"/>
      <c r="AN23" s="217"/>
      <c r="AO23" s="217"/>
      <c r="AP23" s="217"/>
      <c r="AQ23" s="217"/>
      <c r="AR23" s="218"/>
      <c r="AS23" s="4"/>
      <c r="AT23" s="33"/>
      <c r="AU23" s="3"/>
      <c r="AV23" s="3"/>
      <c r="AW23" s="189"/>
      <c r="AX23" s="190"/>
      <c r="AY23" s="190"/>
      <c r="AZ23" s="190"/>
      <c r="BA23" s="190"/>
      <c r="BB23" s="190"/>
      <c r="BC23" s="191"/>
      <c r="BD23" s="189"/>
      <c r="BE23" s="190"/>
      <c r="BF23" s="190"/>
      <c r="BG23" s="190"/>
      <c r="BH23" s="190"/>
      <c r="BI23" s="190"/>
      <c r="BJ23" s="191"/>
      <c r="BK23" s="189"/>
      <c r="BL23" s="190"/>
      <c r="BM23" s="190"/>
      <c r="BN23" s="190"/>
      <c r="BO23" s="190"/>
      <c r="BP23" s="190"/>
      <c r="BQ23" s="191"/>
      <c r="BR23" s="207">
        <f t="shared" si="0"/>
        <v>0</v>
      </c>
      <c r="BS23" s="208"/>
      <c r="BT23" s="208"/>
      <c r="BU23" s="208"/>
      <c r="BV23" s="208"/>
      <c r="BW23" s="209"/>
      <c r="BX23" s="198"/>
      <c r="BY23" s="199"/>
      <c r="BZ23" s="199"/>
      <c r="CA23" s="199"/>
      <c r="CB23" s="199"/>
      <c r="CC23" s="200"/>
      <c r="CD23" s="198"/>
      <c r="CE23" s="199"/>
      <c r="CF23" s="199"/>
      <c r="CG23" s="199"/>
      <c r="CH23" s="199"/>
      <c r="CI23" s="200"/>
      <c r="CJ23" s="192">
        <f t="shared" si="1"/>
        <v>0</v>
      </c>
      <c r="CK23" s="193"/>
      <c r="CL23" s="193"/>
      <c r="CM23" s="193"/>
      <c r="CN23" s="194"/>
      <c r="CO23" s="1"/>
      <c r="CP23" s="1"/>
      <c r="CQ23" s="12"/>
      <c r="CR23" s="1"/>
      <c r="CS23" s="207"/>
      <c r="CT23" s="208"/>
      <c r="CU23" s="208"/>
      <c r="CV23" s="208"/>
      <c r="CW23" s="208"/>
      <c r="CX23" s="209"/>
      <c r="CY23" s="2"/>
      <c r="CZ23" s="207"/>
      <c r="DA23" s="208"/>
      <c r="DB23" s="208"/>
      <c r="DC23" s="208"/>
      <c r="DD23" s="208"/>
      <c r="DE23" s="209"/>
      <c r="DF23" s="177"/>
      <c r="DG23" s="178"/>
      <c r="DH23" s="178"/>
      <c r="DI23" s="178"/>
      <c r="DJ23" s="178"/>
      <c r="DK23" s="179"/>
      <c r="DL23" s="177"/>
      <c r="DM23" s="178"/>
      <c r="DN23" s="178"/>
      <c r="DO23" s="178"/>
      <c r="DP23" s="179"/>
      <c r="DQ23" s="177"/>
      <c r="DR23" s="178"/>
      <c r="DS23" s="178"/>
      <c r="DT23" s="178"/>
      <c r="DU23" s="179"/>
      <c r="DV23" s="1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</row>
    <row r="24" spans="1:226" ht="14.25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59"/>
      <c r="N24" s="160"/>
      <c r="O24" s="160"/>
      <c r="P24" s="160"/>
      <c r="Q24" s="160"/>
      <c r="R24" s="161"/>
      <c r="S24" s="159"/>
      <c r="T24" s="160"/>
      <c r="U24" s="160"/>
      <c r="V24" s="160"/>
      <c r="W24" s="160"/>
      <c r="X24" s="160"/>
      <c r="Y24" s="160"/>
      <c r="Z24" s="161"/>
      <c r="AA24" s="159"/>
      <c r="AB24" s="160"/>
      <c r="AC24" s="160"/>
      <c r="AD24" s="160"/>
      <c r="AE24" s="160"/>
      <c r="AF24" s="161"/>
      <c r="AG24" s="213"/>
      <c r="AH24" s="214"/>
      <c r="AI24" s="214"/>
      <c r="AJ24" s="214"/>
      <c r="AK24" s="214"/>
      <c r="AL24" s="215"/>
      <c r="AM24" s="216"/>
      <c r="AN24" s="217"/>
      <c r="AO24" s="217"/>
      <c r="AP24" s="217"/>
      <c r="AQ24" s="217"/>
      <c r="AR24" s="218"/>
      <c r="AS24" s="4"/>
      <c r="AT24" s="33"/>
      <c r="AU24" s="3"/>
      <c r="AV24" s="3"/>
      <c r="AW24" s="189"/>
      <c r="AX24" s="190"/>
      <c r="AY24" s="190"/>
      <c r="AZ24" s="190"/>
      <c r="BA24" s="190"/>
      <c r="BB24" s="190"/>
      <c r="BC24" s="191"/>
      <c r="BD24" s="189"/>
      <c r="BE24" s="190"/>
      <c r="BF24" s="190"/>
      <c r="BG24" s="190"/>
      <c r="BH24" s="190"/>
      <c r="BI24" s="190"/>
      <c r="BJ24" s="191"/>
      <c r="BK24" s="189"/>
      <c r="BL24" s="190"/>
      <c r="BM24" s="190"/>
      <c r="BN24" s="190"/>
      <c r="BO24" s="190"/>
      <c r="BP24" s="190"/>
      <c r="BQ24" s="191"/>
      <c r="BR24" s="207">
        <f t="shared" si="0"/>
        <v>0</v>
      </c>
      <c r="BS24" s="208"/>
      <c r="BT24" s="208"/>
      <c r="BU24" s="208"/>
      <c r="BV24" s="208"/>
      <c r="BW24" s="209"/>
      <c r="BX24" s="198"/>
      <c r="BY24" s="199"/>
      <c r="BZ24" s="199"/>
      <c r="CA24" s="199"/>
      <c r="CB24" s="199"/>
      <c r="CC24" s="200"/>
      <c r="CD24" s="198"/>
      <c r="CE24" s="199"/>
      <c r="CF24" s="199"/>
      <c r="CG24" s="199"/>
      <c r="CH24" s="199"/>
      <c r="CI24" s="200"/>
      <c r="CJ24" s="192">
        <f t="shared" si="1"/>
        <v>0</v>
      </c>
      <c r="CK24" s="193"/>
      <c r="CL24" s="193"/>
      <c r="CM24" s="193"/>
      <c r="CN24" s="194"/>
      <c r="CO24" s="1"/>
      <c r="CP24" s="1"/>
      <c r="CQ24" s="12"/>
      <c r="CR24" s="1"/>
      <c r="CS24" s="207"/>
      <c r="CT24" s="208"/>
      <c r="CU24" s="208"/>
      <c r="CV24" s="208"/>
      <c r="CW24" s="208"/>
      <c r="CX24" s="209"/>
      <c r="CY24" s="2"/>
      <c r="CZ24" s="207"/>
      <c r="DA24" s="208"/>
      <c r="DB24" s="208"/>
      <c r="DC24" s="208"/>
      <c r="DD24" s="208"/>
      <c r="DE24" s="209"/>
      <c r="DF24" s="177"/>
      <c r="DG24" s="178"/>
      <c r="DH24" s="178"/>
      <c r="DI24" s="178"/>
      <c r="DJ24" s="178"/>
      <c r="DK24" s="179"/>
      <c r="DL24" s="177"/>
      <c r="DM24" s="178"/>
      <c r="DN24" s="178"/>
      <c r="DO24" s="178"/>
      <c r="DP24" s="179"/>
      <c r="DQ24" s="177"/>
      <c r="DR24" s="178"/>
      <c r="DS24" s="178"/>
      <c r="DT24" s="178"/>
      <c r="DU24" s="179"/>
      <c r="DV24" s="1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</row>
    <row r="25" spans="1:226" ht="14.25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144"/>
      <c r="N25" s="145"/>
      <c r="O25" s="145"/>
      <c r="P25" s="145"/>
      <c r="Q25" s="145"/>
      <c r="R25" s="146"/>
      <c r="S25" s="159"/>
      <c r="T25" s="160"/>
      <c r="U25" s="160"/>
      <c r="V25" s="160"/>
      <c r="W25" s="160"/>
      <c r="X25" s="160"/>
      <c r="Y25" s="160"/>
      <c r="Z25" s="161"/>
      <c r="AA25" s="159"/>
      <c r="AB25" s="160"/>
      <c r="AC25" s="160"/>
      <c r="AD25" s="160"/>
      <c r="AE25" s="160"/>
      <c r="AF25" s="161"/>
      <c r="AG25" s="213"/>
      <c r="AH25" s="214"/>
      <c r="AI25" s="214"/>
      <c r="AJ25" s="214"/>
      <c r="AK25" s="214"/>
      <c r="AL25" s="215"/>
      <c r="AM25" s="216"/>
      <c r="AN25" s="217"/>
      <c r="AO25" s="217"/>
      <c r="AP25" s="217"/>
      <c r="AQ25" s="217"/>
      <c r="AR25" s="218"/>
      <c r="AS25" s="4"/>
      <c r="AT25" s="33"/>
      <c r="AU25" s="3"/>
      <c r="AV25" s="3"/>
      <c r="AW25" s="189"/>
      <c r="AX25" s="190"/>
      <c r="AY25" s="190"/>
      <c r="AZ25" s="190"/>
      <c r="BA25" s="190"/>
      <c r="BB25" s="190"/>
      <c r="BC25" s="191"/>
      <c r="BD25" s="189"/>
      <c r="BE25" s="190"/>
      <c r="BF25" s="190"/>
      <c r="BG25" s="190"/>
      <c r="BH25" s="190"/>
      <c r="BI25" s="190"/>
      <c r="BJ25" s="191"/>
      <c r="BK25" s="189"/>
      <c r="BL25" s="190"/>
      <c r="BM25" s="190"/>
      <c r="BN25" s="190"/>
      <c r="BO25" s="190"/>
      <c r="BP25" s="190"/>
      <c r="BQ25" s="191"/>
      <c r="BR25" s="207">
        <f t="shared" si="0"/>
        <v>0</v>
      </c>
      <c r="BS25" s="208"/>
      <c r="BT25" s="208"/>
      <c r="BU25" s="208"/>
      <c r="BV25" s="208"/>
      <c r="BW25" s="209"/>
      <c r="BX25" s="198"/>
      <c r="BY25" s="199"/>
      <c r="BZ25" s="199"/>
      <c r="CA25" s="199"/>
      <c r="CB25" s="199"/>
      <c r="CC25" s="200"/>
      <c r="CD25" s="198"/>
      <c r="CE25" s="199"/>
      <c r="CF25" s="199"/>
      <c r="CG25" s="199"/>
      <c r="CH25" s="199"/>
      <c r="CI25" s="200"/>
      <c r="CJ25" s="192">
        <f t="shared" si="1"/>
        <v>0</v>
      </c>
      <c r="CK25" s="193"/>
      <c r="CL25" s="193"/>
      <c r="CM25" s="193"/>
      <c r="CN25" s="194"/>
      <c r="CO25" s="1"/>
      <c r="CP25" s="1"/>
      <c r="CQ25" s="12"/>
      <c r="CR25" s="1"/>
      <c r="CS25" s="207"/>
      <c r="CT25" s="208"/>
      <c r="CU25" s="208"/>
      <c r="CV25" s="208"/>
      <c r="CW25" s="208"/>
      <c r="CX25" s="209"/>
      <c r="CY25" s="2"/>
      <c r="CZ25" s="207"/>
      <c r="DA25" s="208"/>
      <c r="DB25" s="208"/>
      <c r="DC25" s="208"/>
      <c r="DD25" s="208"/>
      <c r="DE25" s="209"/>
      <c r="DF25" s="177"/>
      <c r="DG25" s="178"/>
      <c r="DH25" s="178"/>
      <c r="DI25" s="178"/>
      <c r="DJ25" s="178"/>
      <c r="DK25" s="179"/>
      <c r="DL25" s="177"/>
      <c r="DM25" s="178"/>
      <c r="DN25" s="178"/>
      <c r="DO25" s="178"/>
      <c r="DP25" s="179"/>
      <c r="DQ25" s="177"/>
      <c r="DR25" s="178"/>
      <c r="DS25" s="178"/>
      <c r="DT25" s="178"/>
      <c r="DU25" s="179"/>
      <c r="DV25" s="1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</row>
    <row r="26" spans="1:226" ht="14.25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44"/>
      <c r="N26" s="145"/>
      <c r="O26" s="145"/>
      <c r="P26" s="145"/>
      <c r="Q26" s="145"/>
      <c r="R26" s="146"/>
      <c r="S26" s="159"/>
      <c r="T26" s="160"/>
      <c r="U26" s="160"/>
      <c r="V26" s="160"/>
      <c r="W26" s="160"/>
      <c r="X26" s="160"/>
      <c r="Y26" s="160"/>
      <c r="Z26" s="161"/>
      <c r="AA26" s="159"/>
      <c r="AB26" s="160"/>
      <c r="AC26" s="160"/>
      <c r="AD26" s="160"/>
      <c r="AE26" s="160"/>
      <c r="AF26" s="161"/>
      <c r="AG26" s="213"/>
      <c r="AH26" s="214"/>
      <c r="AI26" s="214"/>
      <c r="AJ26" s="214"/>
      <c r="AK26" s="214"/>
      <c r="AL26" s="215"/>
      <c r="AM26" s="216"/>
      <c r="AN26" s="217"/>
      <c r="AO26" s="217"/>
      <c r="AP26" s="217"/>
      <c r="AQ26" s="217"/>
      <c r="AR26" s="218"/>
      <c r="AS26" s="4"/>
      <c r="AT26" s="33"/>
      <c r="AU26" s="3"/>
      <c r="AV26" s="3"/>
      <c r="AW26" s="189"/>
      <c r="AX26" s="190"/>
      <c r="AY26" s="190"/>
      <c r="AZ26" s="190"/>
      <c r="BA26" s="190"/>
      <c r="BB26" s="190"/>
      <c r="BC26" s="191"/>
      <c r="BD26" s="189"/>
      <c r="BE26" s="190"/>
      <c r="BF26" s="190"/>
      <c r="BG26" s="190"/>
      <c r="BH26" s="190"/>
      <c r="BI26" s="190"/>
      <c r="BJ26" s="191"/>
      <c r="BK26" s="189"/>
      <c r="BL26" s="190"/>
      <c r="BM26" s="190"/>
      <c r="BN26" s="190"/>
      <c r="BO26" s="190"/>
      <c r="BP26" s="190"/>
      <c r="BQ26" s="191"/>
      <c r="BR26" s="207">
        <f t="shared" si="0"/>
        <v>0</v>
      </c>
      <c r="BS26" s="208"/>
      <c r="BT26" s="208"/>
      <c r="BU26" s="208"/>
      <c r="BV26" s="208"/>
      <c r="BW26" s="209"/>
      <c r="BX26" s="198"/>
      <c r="BY26" s="199"/>
      <c r="BZ26" s="199"/>
      <c r="CA26" s="199"/>
      <c r="CB26" s="199"/>
      <c r="CC26" s="200"/>
      <c r="CD26" s="198"/>
      <c r="CE26" s="199"/>
      <c r="CF26" s="199"/>
      <c r="CG26" s="199"/>
      <c r="CH26" s="199"/>
      <c r="CI26" s="200"/>
      <c r="CJ26" s="192">
        <f t="shared" si="1"/>
        <v>0</v>
      </c>
      <c r="CK26" s="193"/>
      <c r="CL26" s="193"/>
      <c r="CM26" s="193"/>
      <c r="CN26" s="194"/>
      <c r="CO26" s="1"/>
      <c r="CP26" s="1"/>
      <c r="CQ26" s="12"/>
      <c r="CR26" s="1"/>
      <c r="CS26" s="207"/>
      <c r="CT26" s="208"/>
      <c r="CU26" s="208"/>
      <c r="CV26" s="208"/>
      <c r="CW26" s="208"/>
      <c r="CX26" s="209"/>
      <c r="CY26" s="2"/>
      <c r="CZ26" s="207"/>
      <c r="DA26" s="208"/>
      <c r="DB26" s="208"/>
      <c r="DC26" s="208"/>
      <c r="DD26" s="208"/>
      <c r="DE26" s="209"/>
      <c r="DF26" s="177"/>
      <c r="DG26" s="178"/>
      <c r="DH26" s="178"/>
      <c r="DI26" s="178"/>
      <c r="DJ26" s="178"/>
      <c r="DK26" s="179"/>
      <c r="DL26" s="177"/>
      <c r="DM26" s="178"/>
      <c r="DN26" s="178"/>
      <c r="DO26" s="178"/>
      <c r="DP26" s="179"/>
      <c r="DQ26" s="177"/>
      <c r="DR26" s="178"/>
      <c r="DS26" s="178"/>
      <c r="DT26" s="178"/>
      <c r="DU26" s="179"/>
      <c r="DV26" s="1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</row>
    <row r="27" spans="1:226" ht="14.25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44"/>
      <c r="N27" s="145"/>
      <c r="O27" s="145"/>
      <c r="P27" s="145"/>
      <c r="Q27" s="145"/>
      <c r="R27" s="146"/>
      <c r="S27" s="159"/>
      <c r="T27" s="160"/>
      <c r="U27" s="160"/>
      <c r="V27" s="160"/>
      <c r="W27" s="160"/>
      <c r="X27" s="160"/>
      <c r="Y27" s="160"/>
      <c r="Z27" s="161"/>
      <c r="AA27" s="159"/>
      <c r="AB27" s="160"/>
      <c r="AC27" s="160"/>
      <c r="AD27" s="160"/>
      <c r="AE27" s="160"/>
      <c r="AF27" s="161"/>
      <c r="AG27" s="213"/>
      <c r="AH27" s="214"/>
      <c r="AI27" s="214"/>
      <c r="AJ27" s="214"/>
      <c r="AK27" s="214"/>
      <c r="AL27" s="215"/>
      <c r="AM27" s="216"/>
      <c r="AN27" s="217"/>
      <c r="AO27" s="217"/>
      <c r="AP27" s="217"/>
      <c r="AQ27" s="217"/>
      <c r="AR27" s="218"/>
      <c r="AS27" s="5"/>
      <c r="AT27" s="33"/>
      <c r="AU27" s="3"/>
      <c r="AV27" s="3"/>
      <c r="AW27" s="189"/>
      <c r="AX27" s="190"/>
      <c r="AY27" s="190"/>
      <c r="AZ27" s="190"/>
      <c r="BA27" s="190"/>
      <c r="BB27" s="190"/>
      <c r="BC27" s="191"/>
      <c r="BD27" s="189"/>
      <c r="BE27" s="190"/>
      <c r="BF27" s="190"/>
      <c r="BG27" s="190"/>
      <c r="BH27" s="190"/>
      <c r="BI27" s="190"/>
      <c r="BJ27" s="191"/>
      <c r="BK27" s="189"/>
      <c r="BL27" s="190"/>
      <c r="BM27" s="190"/>
      <c r="BN27" s="190"/>
      <c r="BO27" s="190"/>
      <c r="BP27" s="190"/>
      <c r="BQ27" s="191"/>
      <c r="BR27" s="207">
        <f t="shared" si="0"/>
        <v>0</v>
      </c>
      <c r="BS27" s="208"/>
      <c r="BT27" s="208"/>
      <c r="BU27" s="208"/>
      <c r="BV27" s="208"/>
      <c r="BW27" s="209"/>
      <c r="BX27" s="198"/>
      <c r="BY27" s="199"/>
      <c r="BZ27" s="199"/>
      <c r="CA27" s="199"/>
      <c r="CB27" s="199"/>
      <c r="CC27" s="200"/>
      <c r="CD27" s="198"/>
      <c r="CE27" s="199"/>
      <c r="CF27" s="199"/>
      <c r="CG27" s="199"/>
      <c r="CH27" s="199"/>
      <c r="CI27" s="200"/>
      <c r="CJ27" s="192">
        <f t="shared" si="1"/>
        <v>0</v>
      </c>
      <c r="CK27" s="193"/>
      <c r="CL27" s="193"/>
      <c r="CM27" s="193"/>
      <c r="CN27" s="194"/>
      <c r="CO27" s="1"/>
      <c r="CP27" s="1"/>
      <c r="CQ27" s="12"/>
      <c r="CR27" s="1"/>
      <c r="CS27" s="207"/>
      <c r="CT27" s="208"/>
      <c r="CU27" s="208"/>
      <c r="CV27" s="208"/>
      <c r="CW27" s="208"/>
      <c r="CX27" s="209"/>
      <c r="CY27" s="2"/>
      <c r="CZ27" s="207"/>
      <c r="DA27" s="208"/>
      <c r="DB27" s="208"/>
      <c r="DC27" s="208"/>
      <c r="DD27" s="208"/>
      <c r="DE27" s="209"/>
      <c r="DF27" s="177"/>
      <c r="DG27" s="178"/>
      <c r="DH27" s="178"/>
      <c r="DI27" s="178"/>
      <c r="DJ27" s="178"/>
      <c r="DK27" s="179"/>
      <c r="DL27" s="177"/>
      <c r="DM27" s="178"/>
      <c r="DN27" s="178"/>
      <c r="DO27" s="178"/>
      <c r="DP27" s="179"/>
      <c r="DQ27" s="177"/>
      <c r="DR27" s="178"/>
      <c r="DS27" s="178"/>
      <c r="DT27" s="178"/>
      <c r="DU27" s="179"/>
      <c r="DV27" s="1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</row>
    <row r="28" spans="1:226" ht="14.25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44"/>
      <c r="N28" s="145"/>
      <c r="O28" s="145"/>
      <c r="P28" s="145"/>
      <c r="Q28" s="145"/>
      <c r="R28" s="146"/>
      <c r="S28" s="159"/>
      <c r="T28" s="160"/>
      <c r="U28" s="160"/>
      <c r="V28" s="160"/>
      <c r="W28" s="160"/>
      <c r="X28" s="160"/>
      <c r="Y28" s="160"/>
      <c r="Z28" s="161"/>
      <c r="AA28" s="159"/>
      <c r="AB28" s="160"/>
      <c r="AC28" s="160"/>
      <c r="AD28" s="160"/>
      <c r="AE28" s="160"/>
      <c r="AF28" s="161"/>
      <c r="AG28" s="213"/>
      <c r="AH28" s="214"/>
      <c r="AI28" s="214"/>
      <c r="AJ28" s="214"/>
      <c r="AK28" s="214"/>
      <c r="AL28" s="215"/>
      <c r="AM28" s="216"/>
      <c r="AN28" s="217"/>
      <c r="AO28" s="217"/>
      <c r="AP28" s="217"/>
      <c r="AQ28" s="217"/>
      <c r="AR28" s="218"/>
      <c r="AS28" s="4"/>
      <c r="AT28" s="33"/>
      <c r="AU28" s="3"/>
      <c r="AV28" s="3"/>
      <c r="AW28" s="189"/>
      <c r="AX28" s="190"/>
      <c r="AY28" s="190"/>
      <c r="AZ28" s="190"/>
      <c r="BA28" s="190"/>
      <c r="BB28" s="190"/>
      <c r="BC28" s="191"/>
      <c r="BD28" s="189"/>
      <c r="BE28" s="190"/>
      <c r="BF28" s="190"/>
      <c r="BG28" s="190"/>
      <c r="BH28" s="190"/>
      <c r="BI28" s="190"/>
      <c r="BJ28" s="191"/>
      <c r="BK28" s="189"/>
      <c r="BL28" s="190"/>
      <c r="BM28" s="190"/>
      <c r="BN28" s="190"/>
      <c r="BO28" s="190"/>
      <c r="BP28" s="190"/>
      <c r="BQ28" s="191"/>
      <c r="BR28" s="207">
        <f t="shared" si="0"/>
        <v>0</v>
      </c>
      <c r="BS28" s="208"/>
      <c r="BT28" s="208"/>
      <c r="BU28" s="208"/>
      <c r="BV28" s="208"/>
      <c r="BW28" s="209"/>
      <c r="BX28" s="198"/>
      <c r="BY28" s="199"/>
      <c r="BZ28" s="199"/>
      <c r="CA28" s="199"/>
      <c r="CB28" s="199"/>
      <c r="CC28" s="200"/>
      <c r="CD28" s="198"/>
      <c r="CE28" s="199"/>
      <c r="CF28" s="199"/>
      <c r="CG28" s="199"/>
      <c r="CH28" s="199"/>
      <c r="CI28" s="200"/>
      <c r="CJ28" s="192">
        <f t="shared" si="1"/>
        <v>0</v>
      </c>
      <c r="CK28" s="193"/>
      <c r="CL28" s="193"/>
      <c r="CM28" s="193"/>
      <c r="CN28" s="194"/>
      <c r="CO28" s="1"/>
      <c r="CP28" s="1"/>
      <c r="CQ28" s="12"/>
      <c r="CR28" s="1"/>
      <c r="CS28" s="207"/>
      <c r="CT28" s="208"/>
      <c r="CU28" s="208"/>
      <c r="CV28" s="208"/>
      <c r="CW28" s="208"/>
      <c r="CX28" s="209"/>
      <c r="CY28" s="2"/>
      <c r="CZ28" s="207"/>
      <c r="DA28" s="208"/>
      <c r="DB28" s="208"/>
      <c r="DC28" s="208"/>
      <c r="DD28" s="208"/>
      <c r="DE28" s="209"/>
      <c r="DF28" s="177"/>
      <c r="DG28" s="178"/>
      <c r="DH28" s="178"/>
      <c r="DI28" s="178"/>
      <c r="DJ28" s="178"/>
      <c r="DK28" s="179"/>
      <c r="DL28" s="177"/>
      <c r="DM28" s="178"/>
      <c r="DN28" s="178"/>
      <c r="DO28" s="178"/>
      <c r="DP28" s="179"/>
      <c r="DQ28" s="177"/>
      <c r="DR28" s="178"/>
      <c r="DS28" s="178"/>
      <c r="DT28" s="178"/>
      <c r="DU28" s="179"/>
      <c r="DV28" s="1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</row>
    <row r="29" spans="1:226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144"/>
      <c r="N29" s="145"/>
      <c r="O29" s="145"/>
      <c r="P29" s="145"/>
      <c r="Q29" s="145"/>
      <c r="R29" s="146"/>
      <c r="S29" s="159"/>
      <c r="T29" s="160"/>
      <c r="U29" s="160"/>
      <c r="V29" s="160"/>
      <c r="W29" s="160"/>
      <c r="X29" s="160"/>
      <c r="Y29" s="160"/>
      <c r="Z29" s="161"/>
      <c r="AA29" s="159"/>
      <c r="AB29" s="160"/>
      <c r="AC29" s="160"/>
      <c r="AD29" s="160"/>
      <c r="AE29" s="160"/>
      <c r="AF29" s="161"/>
      <c r="AG29" s="213"/>
      <c r="AH29" s="214"/>
      <c r="AI29" s="214"/>
      <c r="AJ29" s="214"/>
      <c r="AK29" s="214"/>
      <c r="AL29" s="215"/>
      <c r="AM29" s="216"/>
      <c r="AN29" s="217"/>
      <c r="AO29" s="217"/>
      <c r="AP29" s="217"/>
      <c r="AQ29" s="217"/>
      <c r="AR29" s="218"/>
      <c r="AS29" s="4"/>
      <c r="AT29" s="33"/>
      <c r="AU29" s="3"/>
      <c r="AV29" s="3"/>
      <c r="AW29" s="189"/>
      <c r="AX29" s="190"/>
      <c r="AY29" s="190"/>
      <c r="AZ29" s="190"/>
      <c r="BA29" s="190"/>
      <c r="BB29" s="190"/>
      <c r="BC29" s="191"/>
      <c r="BD29" s="189"/>
      <c r="BE29" s="190"/>
      <c r="BF29" s="190"/>
      <c r="BG29" s="190"/>
      <c r="BH29" s="190"/>
      <c r="BI29" s="190"/>
      <c r="BJ29" s="191"/>
      <c r="BK29" s="189"/>
      <c r="BL29" s="190"/>
      <c r="BM29" s="190"/>
      <c r="BN29" s="190"/>
      <c r="BO29" s="190"/>
      <c r="BP29" s="190"/>
      <c r="BQ29" s="191"/>
      <c r="BR29" s="207">
        <f t="shared" si="0"/>
        <v>0</v>
      </c>
      <c r="BS29" s="208"/>
      <c r="BT29" s="208"/>
      <c r="BU29" s="208"/>
      <c r="BV29" s="208"/>
      <c r="BW29" s="209"/>
      <c r="BX29" s="198"/>
      <c r="BY29" s="199"/>
      <c r="BZ29" s="199"/>
      <c r="CA29" s="199"/>
      <c r="CB29" s="199"/>
      <c r="CC29" s="200"/>
      <c r="CD29" s="198"/>
      <c r="CE29" s="199"/>
      <c r="CF29" s="199"/>
      <c r="CG29" s="199"/>
      <c r="CH29" s="199"/>
      <c r="CI29" s="200"/>
      <c r="CJ29" s="192">
        <f t="shared" si="1"/>
        <v>0</v>
      </c>
      <c r="CK29" s="193"/>
      <c r="CL29" s="193"/>
      <c r="CM29" s="193"/>
      <c r="CN29" s="194"/>
      <c r="CO29" s="1"/>
      <c r="CP29" s="1"/>
      <c r="CQ29" s="12"/>
      <c r="CR29" s="1"/>
      <c r="CS29" s="207"/>
      <c r="CT29" s="208"/>
      <c r="CU29" s="208"/>
      <c r="CV29" s="208"/>
      <c r="CW29" s="208"/>
      <c r="CX29" s="209"/>
      <c r="CY29" s="2"/>
      <c r="CZ29" s="207"/>
      <c r="DA29" s="208"/>
      <c r="DB29" s="208"/>
      <c r="DC29" s="208"/>
      <c r="DD29" s="208"/>
      <c r="DE29" s="209"/>
      <c r="DF29" s="177"/>
      <c r="DG29" s="178"/>
      <c r="DH29" s="178"/>
      <c r="DI29" s="178"/>
      <c r="DJ29" s="178"/>
      <c r="DK29" s="179"/>
      <c r="DL29" s="177"/>
      <c r="DM29" s="178"/>
      <c r="DN29" s="178"/>
      <c r="DO29" s="178"/>
      <c r="DP29" s="179"/>
      <c r="DQ29" s="177"/>
      <c r="DR29" s="178"/>
      <c r="DS29" s="178"/>
      <c r="DT29" s="178"/>
      <c r="DU29" s="179"/>
      <c r="DV29" s="1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</row>
    <row r="30" spans="1:226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144"/>
      <c r="N30" s="145"/>
      <c r="O30" s="145"/>
      <c r="P30" s="145"/>
      <c r="Q30" s="145"/>
      <c r="R30" s="146"/>
      <c r="S30" s="159"/>
      <c r="T30" s="160"/>
      <c r="U30" s="160"/>
      <c r="V30" s="160"/>
      <c r="W30" s="160"/>
      <c r="X30" s="160"/>
      <c r="Y30" s="160"/>
      <c r="Z30" s="161"/>
      <c r="AA30" s="159"/>
      <c r="AB30" s="160"/>
      <c r="AC30" s="160"/>
      <c r="AD30" s="160"/>
      <c r="AE30" s="160"/>
      <c r="AF30" s="161"/>
      <c r="AG30" s="213"/>
      <c r="AH30" s="214"/>
      <c r="AI30" s="214"/>
      <c r="AJ30" s="214"/>
      <c r="AK30" s="214"/>
      <c r="AL30" s="215"/>
      <c r="AM30" s="216"/>
      <c r="AN30" s="217"/>
      <c r="AO30" s="217"/>
      <c r="AP30" s="217"/>
      <c r="AQ30" s="217"/>
      <c r="AR30" s="218"/>
      <c r="AS30" s="5"/>
      <c r="AT30" s="33"/>
      <c r="AU30" s="3"/>
      <c r="AV30" s="3"/>
      <c r="AW30" s="189"/>
      <c r="AX30" s="190"/>
      <c r="AY30" s="190"/>
      <c r="AZ30" s="190"/>
      <c r="BA30" s="190"/>
      <c r="BB30" s="190"/>
      <c r="BC30" s="191"/>
      <c r="BD30" s="189"/>
      <c r="BE30" s="190"/>
      <c r="BF30" s="190"/>
      <c r="BG30" s="190"/>
      <c r="BH30" s="190"/>
      <c r="BI30" s="190"/>
      <c r="BJ30" s="191"/>
      <c r="BK30" s="189"/>
      <c r="BL30" s="190"/>
      <c r="BM30" s="190"/>
      <c r="BN30" s="190"/>
      <c r="BO30" s="190"/>
      <c r="BP30" s="190"/>
      <c r="BQ30" s="191"/>
      <c r="BR30" s="207">
        <f t="shared" si="0"/>
        <v>0</v>
      </c>
      <c r="BS30" s="208"/>
      <c r="BT30" s="208"/>
      <c r="BU30" s="208"/>
      <c r="BV30" s="208"/>
      <c r="BW30" s="209"/>
      <c r="BX30" s="198"/>
      <c r="BY30" s="199"/>
      <c r="BZ30" s="199"/>
      <c r="CA30" s="199"/>
      <c r="CB30" s="199"/>
      <c r="CC30" s="200"/>
      <c r="CD30" s="198"/>
      <c r="CE30" s="199"/>
      <c r="CF30" s="199"/>
      <c r="CG30" s="199"/>
      <c r="CH30" s="199"/>
      <c r="CI30" s="200"/>
      <c r="CJ30" s="192">
        <f t="shared" si="1"/>
        <v>0</v>
      </c>
      <c r="CK30" s="193"/>
      <c r="CL30" s="193"/>
      <c r="CM30" s="193"/>
      <c r="CN30" s="194"/>
      <c r="CO30" s="1"/>
      <c r="CP30" s="1"/>
      <c r="CQ30" s="12"/>
      <c r="CR30" s="1"/>
      <c r="CS30" s="207"/>
      <c r="CT30" s="208"/>
      <c r="CU30" s="208"/>
      <c r="CV30" s="208"/>
      <c r="CW30" s="208"/>
      <c r="CX30" s="209"/>
      <c r="CY30" s="2"/>
      <c r="CZ30" s="207"/>
      <c r="DA30" s="208"/>
      <c r="DB30" s="208"/>
      <c r="DC30" s="208"/>
      <c r="DD30" s="208"/>
      <c r="DE30" s="209"/>
      <c r="DF30" s="177"/>
      <c r="DG30" s="178"/>
      <c r="DH30" s="178"/>
      <c r="DI30" s="178"/>
      <c r="DJ30" s="178"/>
      <c r="DK30" s="179"/>
      <c r="DL30" s="177"/>
      <c r="DM30" s="178"/>
      <c r="DN30" s="178"/>
      <c r="DO30" s="178"/>
      <c r="DP30" s="179"/>
      <c r="DQ30" s="177"/>
      <c r="DR30" s="178"/>
      <c r="DS30" s="178"/>
      <c r="DT30" s="178"/>
      <c r="DU30" s="179"/>
      <c r="DV30" s="1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</row>
    <row r="31" spans="1:226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144"/>
      <c r="N31" s="145"/>
      <c r="O31" s="145"/>
      <c r="P31" s="145"/>
      <c r="Q31" s="145"/>
      <c r="R31" s="146"/>
      <c r="S31" s="159"/>
      <c r="T31" s="160"/>
      <c r="U31" s="160"/>
      <c r="V31" s="160"/>
      <c r="W31" s="160"/>
      <c r="X31" s="160"/>
      <c r="Y31" s="160"/>
      <c r="Z31" s="161"/>
      <c r="AA31" s="159"/>
      <c r="AB31" s="160"/>
      <c r="AC31" s="160"/>
      <c r="AD31" s="160"/>
      <c r="AE31" s="160"/>
      <c r="AF31" s="161"/>
      <c r="AG31" s="213"/>
      <c r="AH31" s="214"/>
      <c r="AI31" s="214"/>
      <c r="AJ31" s="214"/>
      <c r="AK31" s="214"/>
      <c r="AL31" s="215"/>
      <c r="AM31" s="216"/>
      <c r="AN31" s="217"/>
      <c r="AO31" s="217"/>
      <c r="AP31" s="217"/>
      <c r="AQ31" s="217"/>
      <c r="AR31" s="218"/>
      <c r="AS31" s="4"/>
      <c r="AT31" s="33"/>
      <c r="AU31" s="3"/>
      <c r="AV31" s="3"/>
      <c r="AW31" s="189"/>
      <c r="AX31" s="190"/>
      <c r="AY31" s="190"/>
      <c r="AZ31" s="190"/>
      <c r="BA31" s="190"/>
      <c r="BB31" s="190"/>
      <c r="BC31" s="191"/>
      <c r="BD31" s="189"/>
      <c r="BE31" s="190"/>
      <c r="BF31" s="190"/>
      <c r="BG31" s="190"/>
      <c r="BH31" s="190"/>
      <c r="BI31" s="190"/>
      <c r="BJ31" s="191"/>
      <c r="BK31" s="189"/>
      <c r="BL31" s="190"/>
      <c r="BM31" s="190"/>
      <c r="BN31" s="190"/>
      <c r="BO31" s="190"/>
      <c r="BP31" s="190"/>
      <c r="BQ31" s="191"/>
      <c r="BR31" s="207">
        <f t="shared" si="0"/>
        <v>0</v>
      </c>
      <c r="BS31" s="208"/>
      <c r="BT31" s="208"/>
      <c r="BU31" s="208"/>
      <c r="BV31" s="208"/>
      <c r="BW31" s="209"/>
      <c r="BX31" s="198"/>
      <c r="BY31" s="199"/>
      <c r="BZ31" s="199"/>
      <c r="CA31" s="199"/>
      <c r="CB31" s="199"/>
      <c r="CC31" s="200"/>
      <c r="CD31" s="198"/>
      <c r="CE31" s="199"/>
      <c r="CF31" s="199"/>
      <c r="CG31" s="199"/>
      <c r="CH31" s="199"/>
      <c r="CI31" s="200"/>
      <c r="CJ31" s="192">
        <f t="shared" si="1"/>
        <v>0</v>
      </c>
      <c r="CK31" s="193"/>
      <c r="CL31" s="193"/>
      <c r="CM31" s="193"/>
      <c r="CN31" s="194"/>
      <c r="CO31" s="1"/>
      <c r="CP31" s="1"/>
      <c r="CQ31" s="12"/>
      <c r="CR31" s="1"/>
      <c r="CS31" s="207"/>
      <c r="CT31" s="208"/>
      <c r="CU31" s="208"/>
      <c r="CV31" s="208"/>
      <c r="CW31" s="208"/>
      <c r="CX31" s="209"/>
      <c r="CY31" s="2"/>
      <c r="CZ31" s="207"/>
      <c r="DA31" s="208"/>
      <c r="DB31" s="208"/>
      <c r="DC31" s="208"/>
      <c r="DD31" s="208"/>
      <c r="DE31" s="209"/>
      <c r="DF31" s="177"/>
      <c r="DG31" s="178"/>
      <c r="DH31" s="178"/>
      <c r="DI31" s="178"/>
      <c r="DJ31" s="178"/>
      <c r="DK31" s="179"/>
      <c r="DL31" s="177"/>
      <c r="DM31" s="178"/>
      <c r="DN31" s="178"/>
      <c r="DO31" s="178"/>
      <c r="DP31" s="179"/>
      <c r="DQ31" s="177"/>
      <c r="DR31" s="178"/>
      <c r="DS31" s="178"/>
      <c r="DT31" s="178"/>
      <c r="DU31" s="179"/>
      <c r="DV31" s="1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</row>
    <row r="32" spans="1:226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144"/>
      <c r="N32" s="145"/>
      <c r="O32" s="145"/>
      <c r="P32" s="145"/>
      <c r="Q32" s="145"/>
      <c r="R32" s="146"/>
      <c r="S32" s="159"/>
      <c r="T32" s="160"/>
      <c r="U32" s="160"/>
      <c r="V32" s="160"/>
      <c r="W32" s="160"/>
      <c r="X32" s="160"/>
      <c r="Y32" s="160"/>
      <c r="Z32" s="161"/>
      <c r="AA32" s="159"/>
      <c r="AB32" s="160"/>
      <c r="AC32" s="160"/>
      <c r="AD32" s="160"/>
      <c r="AE32" s="160"/>
      <c r="AF32" s="161"/>
      <c r="AG32" s="213"/>
      <c r="AH32" s="214"/>
      <c r="AI32" s="214"/>
      <c r="AJ32" s="214"/>
      <c r="AK32" s="214"/>
      <c r="AL32" s="215"/>
      <c r="AM32" s="216"/>
      <c r="AN32" s="217"/>
      <c r="AO32" s="217"/>
      <c r="AP32" s="217"/>
      <c r="AQ32" s="217"/>
      <c r="AR32" s="218"/>
      <c r="AS32" s="4"/>
      <c r="AT32" s="33"/>
      <c r="AU32" s="3"/>
      <c r="AV32" s="3"/>
      <c r="AW32" s="189"/>
      <c r="AX32" s="190"/>
      <c r="AY32" s="190"/>
      <c r="AZ32" s="190"/>
      <c r="BA32" s="190"/>
      <c r="BB32" s="190"/>
      <c r="BC32" s="191"/>
      <c r="BD32" s="189"/>
      <c r="BE32" s="190"/>
      <c r="BF32" s="190"/>
      <c r="BG32" s="190"/>
      <c r="BH32" s="190"/>
      <c r="BI32" s="190"/>
      <c r="BJ32" s="191"/>
      <c r="BK32" s="189"/>
      <c r="BL32" s="190"/>
      <c r="BM32" s="190"/>
      <c r="BN32" s="190"/>
      <c r="BO32" s="190"/>
      <c r="BP32" s="190"/>
      <c r="BQ32" s="191"/>
      <c r="BR32" s="207">
        <f t="shared" si="0"/>
        <v>0</v>
      </c>
      <c r="BS32" s="208"/>
      <c r="BT32" s="208"/>
      <c r="BU32" s="208"/>
      <c r="BV32" s="208"/>
      <c r="BW32" s="209"/>
      <c r="BX32" s="198"/>
      <c r="BY32" s="199"/>
      <c r="BZ32" s="199"/>
      <c r="CA32" s="199"/>
      <c r="CB32" s="199"/>
      <c r="CC32" s="200"/>
      <c r="CD32" s="198"/>
      <c r="CE32" s="199"/>
      <c r="CF32" s="199"/>
      <c r="CG32" s="199"/>
      <c r="CH32" s="199"/>
      <c r="CI32" s="200"/>
      <c r="CJ32" s="192">
        <f t="shared" si="1"/>
        <v>0</v>
      </c>
      <c r="CK32" s="193"/>
      <c r="CL32" s="193"/>
      <c r="CM32" s="193"/>
      <c r="CN32" s="194"/>
      <c r="CO32" s="1"/>
      <c r="CP32" s="1"/>
      <c r="CQ32" s="12"/>
      <c r="CR32" s="1"/>
      <c r="CS32" s="207"/>
      <c r="CT32" s="208"/>
      <c r="CU32" s="208"/>
      <c r="CV32" s="208"/>
      <c r="CW32" s="208"/>
      <c r="CX32" s="209"/>
      <c r="CY32" s="2"/>
      <c r="CZ32" s="207"/>
      <c r="DA32" s="208"/>
      <c r="DB32" s="208"/>
      <c r="DC32" s="208"/>
      <c r="DD32" s="208"/>
      <c r="DE32" s="209"/>
      <c r="DF32" s="177"/>
      <c r="DG32" s="178"/>
      <c r="DH32" s="178"/>
      <c r="DI32" s="178"/>
      <c r="DJ32" s="178"/>
      <c r="DK32" s="179"/>
      <c r="DL32" s="177"/>
      <c r="DM32" s="178"/>
      <c r="DN32" s="178"/>
      <c r="DO32" s="178"/>
      <c r="DP32" s="179"/>
      <c r="DQ32" s="177"/>
      <c r="DR32" s="178"/>
      <c r="DS32" s="178"/>
      <c r="DT32" s="178"/>
      <c r="DU32" s="179"/>
      <c r="DV32" s="1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</row>
    <row r="33" spans="1:226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144"/>
      <c r="N33" s="145"/>
      <c r="O33" s="145"/>
      <c r="P33" s="145"/>
      <c r="Q33" s="145"/>
      <c r="R33" s="146"/>
      <c r="S33" s="159"/>
      <c r="T33" s="160"/>
      <c r="U33" s="160"/>
      <c r="V33" s="160"/>
      <c r="W33" s="160"/>
      <c r="X33" s="160"/>
      <c r="Y33" s="160"/>
      <c r="Z33" s="161"/>
      <c r="AA33" s="159"/>
      <c r="AB33" s="160"/>
      <c r="AC33" s="160"/>
      <c r="AD33" s="160"/>
      <c r="AE33" s="160"/>
      <c r="AF33" s="161"/>
      <c r="AG33" s="213"/>
      <c r="AH33" s="214"/>
      <c r="AI33" s="214"/>
      <c r="AJ33" s="214"/>
      <c r="AK33" s="214"/>
      <c r="AL33" s="215"/>
      <c r="AM33" s="216"/>
      <c r="AN33" s="217"/>
      <c r="AO33" s="217"/>
      <c r="AP33" s="217"/>
      <c r="AQ33" s="217"/>
      <c r="AR33" s="218"/>
      <c r="AS33" s="4"/>
      <c r="AT33" s="33"/>
      <c r="AU33" s="3"/>
      <c r="AV33" s="3"/>
      <c r="AW33" s="189"/>
      <c r="AX33" s="190"/>
      <c r="AY33" s="190"/>
      <c r="AZ33" s="190"/>
      <c r="BA33" s="190"/>
      <c r="BB33" s="190"/>
      <c r="BC33" s="191"/>
      <c r="BD33" s="189"/>
      <c r="BE33" s="190"/>
      <c r="BF33" s="190"/>
      <c r="BG33" s="190"/>
      <c r="BH33" s="190"/>
      <c r="BI33" s="190"/>
      <c r="BJ33" s="191"/>
      <c r="BK33" s="189"/>
      <c r="BL33" s="190"/>
      <c r="BM33" s="190"/>
      <c r="BN33" s="190"/>
      <c r="BO33" s="190"/>
      <c r="BP33" s="190"/>
      <c r="BQ33" s="191"/>
      <c r="BR33" s="207">
        <f t="shared" si="0"/>
        <v>0</v>
      </c>
      <c r="BS33" s="208"/>
      <c r="BT33" s="208"/>
      <c r="BU33" s="208"/>
      <c r="BV33" s="208"/>
      <c r="BW33" s="209"/>
      <c r="BX33" s="198"/>
      <c r="BY33" s="199"/>
      <c r="BZ33" s="199"/>
      <c r="CA33" s="199"/>
      <c r="CB33" s="199"/>
      <c r="CC33" s="200"/>
      <c r="CD33" s="198"/>
      <c r="CE33" s="199"/>
      <c r="CF33" s="199"/>
      <c r="CG33" s="199"/>
      <c r="CH33" s="199"/>
      <c r="CI33" s="200"/>
      <c r="CJ33" s="192">
        <f t="shared" si="1"/>
        <v>0</v>
      </c>
      <c r="CK33" s="193"/>
      <c r="CL33" s="193"/>
      <c r="CM33" s="193"/>
      <c r="CN33" s="194"/>
      <c r="CO33" s="1"/>
      <c r="CP33" s="1"/>
      <c r="CQ33" s="12"/>
      <c r="CR33" s="1"/>
      <c r="CS33" s="207"/>
      <c r="CT33" s="208"/>
      <c r="CU33" s="208"/>
      <c r="CV33" s="208"/>
      <c r="CW33" s="208"/>
      <c r="CX33" s="209"/>
      <c r="CY33" s="2"/>
      <c r="CZ33" s="207"/>
      <c r="DA33" s="208"/>
      <c r="DB33" s="208"/>
      <c r="DC33" s="208"/>
      <c r="DD33" s="208"/>
      <c r="DE33" s="209"/>
      <c r="DF33" s="177"/>
      <c r="DG33" s="178"/>
      <c r="DH33" s="178"/>
      <c r="DI33" s="178"/>
      <c r="DJ33" s="178"/>
      <c r="DK33" s="179"/>
      <c r="DL33" s="177"/>
      <c r="DM33" s="178"/>
      <c r="DN33" s="178"/>
      <c r="DO33" s="178"/>
      <c r="DP33" s="179"/>
      <c r="DQ33" s="177"/>
      <c r="DR33" s="178"/>
      <c r="DS33" s="178"/>
      <c r="DT33" s="178"/>
      <c r="DU33" s="179"/>
      <c r="DV33" s="1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</row>
    <row r="34" spans="1:226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144"/>
      <c r="N34" s="145"/>
      <c r="O34" s="145"/>
      <c r="P34" s="145"/>
      <c r="Q34" s="145"/>
      <c r="R34" s="146"/>
      <c r="S34" s="159"/>
      <c r="T34" s="160"/>
      <c r="U34" s="160"/>
      <c r="V34" s="160"/>
      <c r="W34" s="160"/>
      <c r="X34" s="160"/>
      <c r="Y34" s="160"/>
      <c r="Z34" s="161"/>
      <c r="AA34" s="159"/>
      <c r="AB34" s="160"/>
      <c r="AC34" s="160"/>
      <c r="AD34" s="160"/>
      <c r="AE34" s="160"/>
      <c r="AF34" s="161"/>
      <c r="AG34" s="213"/>
      <c r="AH34" s="214"/>
      <c r="AI34" s="214"/>
      <c r="AJ34" s="214"/>
      <c r="AK34" s="214"/>
      <c r="AL34" s="215"/>
      <c r="AM34" s="216"/>
      <c r="AN34" s="217"/>
      <c r="AO34" s="217"/>
      <c r="AP34" s="217"/>
      <c r="AQ34" s="217"/>
      <c r="AR34" s="218"/>
      <c r="AS34" s="4"/>
      <c r="AT34" s="33"/>
      <c r="AU34" s="3"/>
      <c r="AV34" s="3"/>
      <c r="AW34" s="189"/>
      <c r="AX34" s="190"/>
      <c r="AY34" s="190"/>
      <c r="AZ34" s="190"/>
      <c r="BA34" s="190"/>
      <c r="BB34" s="190"/>
      <c r="BC34" s="191"/>
      <c r="BD34" s="189"/>
      <c r="BE34" s="190"/>
      <c r="BF34" s="190"/>
      <c r="BG34" s="190"/>
      <c r="BH34" s="190"/>
      <c r="BI34" s="190"/>
      <c r="BJ34" s="191"/>
      <c r="BK34" s="189"/>
      <c r="BL34" s="190"/>
      <c r="BM34" s="190"/>
      <c r="BN34" s="190"/>
      <c r="BO34" s="190"/>
      <c r="BP34" s="190"/>
      <c r="BQ34" s="191"/>
      <c r="BR34" s="207">
        <f t="shared" si="0"/>
        <v>0</v>
      </c>
      <c r="BS34" s="208"/>
      <c r="BT34" s="208"/>
      <c r="BU34" s="208"/>
      <c r="BV34" s="208"/>
      <c r="BW34" s="209"/>
      <c r="BX34" s="198"/>
      <c r="BY34" s="199"/>
      <c r="BZ34" s="199"/>
      <c r="CA34" s="199"/>
      <c r="CB34" s="199"/>
      <c r="CC34" s="200"/>
      <c r="CD34" s="198"/>
      <c r="CE34" s="199"/>
      <c r="CF34" s="199"/>
      <c r="CG34" s="199"/>
      <c r="CH34" s="199"/>
      <c r="CI34" s="200"/>
      <c r="CJ34" s="192">
        <f t="shared" si="1"/>
        <v>0</v>
      </c>
      <c r="CK34" s="193"/>
      <c r="CL34" s="193"/>
      <c r="CM34" s="193"/>
      <c r="CN34" s="194"/>
      <c r="CO34" s="1"/>
      <c r="CP34" s="1"/>
      <c r="CQ34" s="12"/>
      <c r="CR34" s="1"/>
      <c r="CS34" s="207"/>
      <c r="CT34" s="208"/>
      <c r="CU34" s="208"/>
      <c r="CV34" s="208"/>
      <c r="CW34" s="208"/>
      <c r="CX34" s="209"/>
      <c r="CY34" s="2"/>
      <c r="CZ34" s="207"/>
      <c r="DA34" s="208"/>
      <c r="DB34" s="208"/>
      <c r="DC34" s="208"/>
      <c r="DD34" s="208"/>
      <c r="DE34" s="209"/>
      <c r="DF34" s="177"/>
      <c r="DG34" s="178"/>
      <c r="DH34" s="178"/>
      <c r="DI34" s="178"/>
      <c r="DJ34" s="178"/>
      <c r="DK34" s="179"/>
      <c r="DL34" s="177"/>
      <c r="DM34" s="178"/>
      <c r="DN34" s="178"/>
      <c r="DO34" s="178"/>
      <c r="DP34" s="179"/>
      <c r="DQ34" s="177"/>
      <c r="DR34" s="178"/>
      <c r="DS34" s="178"/>
      <c r="DT34" s="178"/>
      <c r="DU34" s="179"/>
      <c r="DV34" s="1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</row>
    <row r="35" spans="1:226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144"/>
      <c r="N35" s="145"/>
      <c r="O35" s="145"/>
      <c r="P35" s="145"/>
      <c r="Q35" s="145"/>
      <c r="R35" s="146"/>
      <c r="S35" s="159"/>
      <c r="T35" s="160"/>
      <c r="U35" s="160"/>
      <c r="V35" s="160"/>
      <c r="W35" s="160"/>
      <c r="X35" s="160"/>
      <c r="Y35" s="160"/>
      <c r="Z35" s="161"/>
      <c r="AA35" s="159"/>
      <c r="AB35" s="160"/>
      <c r="AC35" s="160"/>
      <c r="AD35" s="160"/>
      <c r="AE35" s="160"/>
      <c r="AF35" s="161"/>
      <c r="AG35" s="213"/>
      <c r="AH35" s="214"/>
      <c r="AI35" s="214"/>
      <c r="AJ35" s="214"/>
      <c r="AK35" s="214"/>
      <c r="AL35" s="215"/>
      <c r="AM35" s="216"/>
      <c r="AN35" s="217"/>
      <c r="AO35" s="217"/>
      <c r="AP35" s="217"/>
      <c r="AQ35" s="217"/>
      <c r="AR35" s="218"/>
      <c r="AS35" s="4"/>
      <c r="AT35" s="33"/>
      <c r="AU35" s="3"/>
      <c r="AV35" s="3"/>
      <c r="AW35" s="189"/>
      <c r="AX35" s="190"/>
      <c r="AY35" s="190"/>
      <c r="AZ35" s="190"/>
      <c r="BA35" s="190"/>
      <c r="BB35" s="190"/>
      <c r="BC35" s="191"/>
      <c r="BD35" s="189"/>
      <c r="BE35" s="190"/>
      <c r="BF35" s="190"/>
      <c r="BG35" s="190"/>
      <c r="BH35" s="190"/>
      <c r="BI35" s="190"/>
      <c r="BJ35" s="191"/>
      <c r="BK35" s="189"/>
      <c r="BL35" s="190"/>
      <c r="BM35" s="190"/>
      <c r="BN35" s="190"/>
      <c r="BO35" s="190"/>
      <c r="BP35" s="190"/>
      <c r="BQ35" s="191"/>
      <c r="BR35" s="207">
        <f t="shared" si="0"/>
        <v>0</v>
      </c>
      <c r="BS35" s="208"/>
      <c r="BT35" s="208"/>
      <c r="BU35" s="208"/>
      <c r="BV35" s="208"/>
      <c r="BW35" s="209"/>
      <c r="BX35" s="198"/>
      <c r="BY35" s="199"/>
      <c r="BZ35" s="199"/>
      <c r="CA35" s="199"/>
      <c r="CB35" s="199"/>
      <c r="CC35" s="200"/>
      <c r="CD35" s="198"/>
      <c r="CE35" s="199"/>
      <c r="CF35" s="199"/>
      <c r="CG35" s="199"/>
      <c r="CH35" s="199"/>
      <c r="CI35" s="200"/>
      <c r="CJ35" s="192">
        <f t="shared" si="1"/>
        <v>0</v>
      </c>
      <c r="CK35" s="193"/>
      <c r="CL35" s="193"/>
      <c r="CM35" s="193"/>
      <c r="CN35" s="194"/>
      <c r="CO35" s="1"/>
      <c r="CP35" s="1"/>
      <c r="CQ35" s="12"/>
      <c r="CR35" s="1"/>
      <c r="CS35" s="207"/>
      <c r="CT35" s="208"/>
      <c r="CU35" s="208"/>
      <c r="CV35" s="208"/>
      <c r="CW35" s="208"/>
      <c r="CX35" s="209"/>
      <c r="CY35" s="2"/>
      <c r="CZ35" s="207"/>
      <c r="DA35" s="208"/>
      <c r="DB35" s="208"/>
      <c r="DC35" s="208"/>
      <c r="DD35" s="208"/>
      <c r="DE35" s="209"/>
      <c r="DF35" s="177"/>
      <c r="DG35" s="178"/>
      <c r="DH35" s="178"/>
      <c r="DI35" s="178"/>
      <c r="DJ35" s="178"/>
      <c r="DK35" s="179"/>
      <c r="DL35" s="177"/>
      <c r="DM35" s="178"/>
      <c r="DN35" s="178"/>
      <c r="DO35" s="178"/>
      <c r="DP35" s="179"/>
      <c r="DQ35" s="177"/>
      <c r="DR35" s="178"/>
      <c r="DS35" s="178"/>
      <c r="DT35" s="178"/>
      <c r="DU35" s="179"/>
      <c r="DV35" s="1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</row>
    <row r="36" spans="1:226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144"/>
      <c r="N36" s="145"/>
      <c r="O36" s="145"/>
      <c r="P36" s="145"/>
      <c r="Q36" s="145"/>
      <c r="R36" s="146"/>
      <c r="S36" s="159"/>
      <c r="T36" s="160"/>
      <c r="U36" s="160"/>
      <c r="V36" s="160"/>
      <c r="W36" s="160"/>
      <c r="X36" s="160"/>
      <c r="Y36" s="160"/>
      <c r="Z36" s="161"/>
      <c r="AA36" s="159"/>
      <c r="AB36" s="160"/>
      <c r="AC36" s="160"/>
      <c r="AD36" s="160"/>
      <c r="AE36" s="160"/>
      <c r="AF36" s="161"/>
      <c r="AG36" s="213"/>
      <c r="AH36" s="214"/>
      <c r="AI36" s="214"/>
      <c r="AJ36" s="214"/>
      <c r="AK36" s="214"/>
      <c r="AL36" s="215"/>
      <c r="AM36" s="216"/>
      <c r="AN36" s="217"/>
      <c r="AO36" s="217"/>
      <c r="AP36" s="217"/>
      <c r="AQ36" s="217"/>
      <c r="AR36" s="218"/>
      <c r="AS36" s="4"/>
      <c r="AT36" s="33"/>
      <c r="AU36" s="3"/>
      <c r="AV36" s="3"/>
      <c r="AW36" s="189"/>
      <c r="AX36" s="190"/>
      <c r="AY36" s="190"/>
      <c r="AZ36" s="190"/>
      <c r="BA36" s="190"/>
      <c r="BB36" s="190"/>
      <c r="BC36" s="191"/>
      <c r="BD36" s="189"/>
      <c r="BE36" s="190"/>
      <c r="BF36" s="190"/>
      <c r="BG36" s="190"/>
      <c r="BH36" s="190"/>
      <c r="BI36" s="190"/>
      <c r="BJ36" s="191"/>
      <c r="BK36" s="189"/>
      <c r="BL36" s="190"/>
      <c r="BM36" s="190"/>
      <c r="BN36" s="190"/>
      <c r="BO36" s="190"/>
      <c r="BP36" s="190"/>
      <c r="BQ36" s="191"/>
      <c r="BR36" s="207">
        <f t="shared" si="0"/>
        <v>0</v>
      </c>
      <c r="BS36" s="208"/>
      <c r="BT36" s="208"/>
      <c r="BU36" s="208"/>
      <c r="BV36" s="208"/>
      <c r="BW36" s="209"/>
      <c r="BX36" s="198"/>
      <c r="BY36" s="199"/>
      <c r="BZ36" s="199"/>
      <c r="CA36" s="199"/>
      <c r="CB36" s="199"/>
      <c r="CC36" s="200"/>
      <c r="CD36" s="198"/>
      <c r="CE36" s="199"/>
      <c r="CF36" s="199"/>
      <c r="CG36" s="199"/>
      <c r="CH36" s="199"/>
      <c r="CI36" s="200"/>
      <c r="CJ36" s="192">
        <f t="shared" si="1"/>
        <v>0</v>
      </c>
      <c r="CK36" s="193"/>
      <c r="CL36" s="193"/>
      <c r="CM36" s="193"/>
      <c r="CN36" s="194"/>
      <c r="CO36" s="1"/>
      <c r="CP36" s="1"/>
      <c r="CQ36" s="12"/>
      <c r="CR36" s="1"/>
      <c r="CS36" s="207"/>
      <c r="CT36" s="208"/>
      <c r="CU36" s="208"/>
      <c r="CV36" s="208"/>
      <c r="CW36" s="208"/>
      <c r="CX36" s="209"/>
      <c r="CY36" s="2"/>
      <c r="CZ36" s="207"/>
      <c r="DA36" s="208"/>
      <c r="DB36" s="208"/>
      <c r="DC36" s="208"/>
      <c r="DD36" s="208"/>
      <c r="DE36" s="209"/>
      <c r="DF36" s="177"/>
      <c r="DG36" s="178"/>
      <c r="DH36" s="178"/>
      <c r="DI36" s="178"/>
      <c r="DJ36" s="178"/>
      <c r="DK36" s="179"/>
      <c r="DL36" s="177"/>
      <c r="DM36" s="178"/>
      <c r="DN36" s="178"/>
      <c r="DO36" s="178"/>
      <c r="DP36" s="179"/>
      <c r="DQ36" s="177"/>
      <c r="DR36" s="178"/>
      <c r="DS36" s="178"/>
      <c r="DT36" s="178"/>
      <c r="DU36" s="179"/>
      <c r="DV36" s="1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</row>
    <row r="37" spans="1:226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144"/>
      <c r="N37" s="145"/>
      <c r="O37" s="145"/>
      <c r="P37" s="145"/>
      <c r="Q37" s="145"/>
      <c r="R37" s="146"/>
      <c r="S37" s="159"/>
      <c r="T37" s="160"/>
      <c r="U37" s="160"/>
      <c r="V37" s="160"/>
      <c r="W37" s="160"/>
      <c r="X37" s="160"/>
      <c r="Y37" s="160"/>
      <c r="Z37" s="161"/>
      <c r="AA37" s="159"/>
      <c r="AB37" s="160"/>
      <c r="AC37" s="160"/>
      <c r="AD37" s="160"/>
      <c r="AE37" s="160"/>
      <c r="AF37" s="161"/>
      <c r="AG37" s="213"/>
      <c r="AH37" s="214"/>
      <c r="AI37" s="214"/>
      <c r="AJ37" s="214"/>
      <c r="AK37" s="214"/>
      <c r="AL37" s="215"/>
      <c r="AM37" s="216"/>
      <c r="AN37" s="217"/>
      <c r="AO37" s="217"/>
      <c r="AP37" s="217"/>
      <c r="AQ37" s="217"/>
      <c r="AR37" s="218"/>
      <c r="AS37" s="4"/>
      <c r="AT37" s="33"/>
      <c r="AU37" s="3"/>
      <c r="AV37" s="3"/>
      <c r="AW37" s="189"/>
      <c r="AX37" s="190"/>
      <c r="AY37" s="190"/>
      <c r="AZ37" s="190"/>
      <c r="BA37" s="190"/>
      <c r="BB37" s="190"/>
      <c r="BC37" s="191"/>
      <c r="BD37" s="189"/>
      <c r="BE37" s="190"/>
      <c r="BF37" s="190"/>
      <c r="BG37" s="190"/>
      <c r="BH37" s="190"/>
      <c r="BI37" s="190"/>
      <c r="BJ37" s="191"/>
      <c r="BK37" s="189"/>
      <c r="BL37" s="190"/>
      <c r="BM37" s="190"/>
      <c r="BN37" s="190"/>
      <c r="BO37" s="190"/>
      <c r="BP37" s="190"/>
      <c r="BQ37" s="191"/>
      <c r="BR37" s="207">
        <f t="shared" si="0"/>
        <v>0</v>
      </c>
      <c r="BS37" s="208"/>
      <c r="BT37" s="208"/>
      <c r="BU37" s="208"/>
      <c r="BV37" s="208"/>
      <c r="BW37" s="209"/>
      <c r="BX37" s="198"/>
      <c r="BY37" s="199"/>
      <c r="BZ37" s="199"/>
      <c r="CA37" s="199"/>
      <c r="CB37" s="199"/>
      <c r="CC37" s="200"/>
      <c r="CD37" s="198"/>
      <c r="CE37" s="199"/>
      <c r="CF37" s="199"/>
      <c r="CG37" s="199"/>
      <c r="CH37" s="199"/>
      <c r="CI37" s="200"/>
      <c r="CJ37" s="192">
        <f t="shared" si="1"/>
        <v>0</v>
      </c>
      <c r="CK37" s="193"/>
      <c r="CL37" s="193"/>
      <c r="CM37" s="193"/>
      <c r="CN37" s="194"/>
      <c r="CO37" s="1"/>
      <c r="CP37" s="1"/>
      <c r="CQ37" s="12"/>
      <c r="CR37" s="1"/>
      <c r="CS37" s="207"/>
      <c r="CT37" s="208"/>
      <c r="CU37" s="208"/>
      <c r="CV37" s="208"/>
      <c r="CW37" s="208"/>
      <c r="CX37" s="209"/>
      <c r="CY37" s="2"/>
      <c r="CZ37" s="207"/>
      <c r="DA37" s="208"/>
      <c r="DB37" s="208"/>
      <c r="DC37" s="208"/>
      <c r="DD37" s="208"/>
      <c r="DE37" s="209"/>
      <c r="DF37" s="177"/>
      <c r="DG37" s="178"/>
      <c r="DH37" s="178"/>
      <c r="DI37" s="178"/>
      <c r="DJ37" s="178"/>
      <c r="DK37" s="179"/>
      <c r="DL37" s="177"/>
      <c r="DM37" s="178"/>
      <c r="DN37" s="178"/>
      <c r="DO37" s="178"/>
      <c r="DP37" s="179"/>
      <c r="DQ37" s="177"/>
      <c r="DR37" s="178"/>
      <c r="DS37" s="178"/>
      <c r="DT37" s="178"/>
      <c r="DU37" s="179"/>
      <c r="DV37" s="1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</row>
    <row r="38" spans="1:226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144"/>
      <c r="N38" s="145"/>
      <c r="O38" s="145"/>
      <c r="P38" s="145"/>
      <c r="Q38" s="145"/>
      <c r="R38" s="146"/>
      <c r="S38" s="159"/>
      <c r="T38" s="160"/>
      <c r="U38" s="160"/>
      <c r="V38" s="160"/>
      <c r="W38" s="160"/>
      <c r="X38" s="160"/>
      <c r="Y38" s="160"/>
      <c r="Z38" s="161"/>
      <c r="AA38" s="159"/>
      <c r="AB38" s="160"/>
      <c r="AC38" s="160"/>
      <c r="AD38" s="160"/>
      <c r="AE38" s="160"/>
      <c r="AF38" s="161"/>
      <c r="AG38" s="213"/>
      <c r="AH38" s="214"/>
      <c r="AI38" s="214"/>
      <c r="AJ38" s="214"/>
      <c r="AK38" s="214"/>
      <c r="AL38" s="215"/>
      <c r="AM38" s="216"/>
      <c r="AN38" s="217"/>
      <c r="AO38" s="217"/>
      <c r="AP38" s="217"/>
      <c r="AQ38" s="217"/>
      <c r="AR38" s="218"/>
      <c r="AS38" s="4"/>
      <c r="AT38" s="33"/>
      <c r="AU38" s="3"/>
      <c r="AV38" s="3"/>
      <c r="AW38" s="189"/>
      <c r="AX38" s="190"/>
      <c r="AY38" s="190"/>
      <c r="AZ38" s="190"/>
      <c r="BA38" s="190"/>
      <c r="BB38" s="190"/>
      <c r="BC38" s="191"/>
      <c r="BD38" s="189"/>
      <c r="BE38" s="190"/>
      <c r="BF38" s="190"/>
      <c r="BG38" s="190"/>
      <c r="BH38" s="190"/>
      <c r="BI38" s="190"/>
      <c r="BJ38" s="191"/>
      <c r="BK38" s="189"/>
      <c r="BL38" s="190"/>
      <c r="BM38" s="190"/>
      <c r="BN38" s="190"/>
      <c r="BO38" s="190"/>
      <c r="BP38" s="190"/>
      <c r="BQ38" s="191"/>
      <c r="BR38" s="207">
        <f t="shared" si="0"/>
        <v>0</v>
      </c>
      <c r="BS38" s="208"/>
      <c r="BT38" s="208"/>
      <c r="BU38" s="208"/>
      <c r="BV38" s="208"/>
      <c r="BW38" s="209"/>
      <c r="BX38" s="198"/>
      <c r="BY38" s="199"/>
      <c r="BZ38" s="199"/>
      <c r="CA38" s="199"/>
      <c r="CB38" s="199"/>
      <c r="CC38" s="200"/>
      <c r="CD38" s="198"/>
      <c r="CE38" s="199"/>
      <c r="CF38" s="199"/>
      <c r="CG38" s="199"/>
      <c r="CH38" s="199"/>
      <c r="CI38" s="200"/>
      <c r="CJ38" s="192">
        <f t="shared" si="1"/>
        <v>0</v>
      </c>
      <c r="CK38" s="193"/>
      <c r="CL38" s="193"/>
      <c r="CM38" s="193"/>
      <c r="CN38" s="194"/>
      <c r="CO38" s="1"/>
      <c r="CP38" s="1"/>
      <c r="CQ38" s="12"/>
      <c r="CR38" s="1"/>
      <c r="CS38" s="207"/>
      <c r="CT38" s="208"/>
      <c r="CU38" s="208"/>
      <c r="CV38" s="208"/>
      <c r="CW38" s="208"/>
      <c r="CX38" s="209"/>
      <c r="CY38" s="2"/>
      <c r="CZ38" s="207"/>
      <c r="DA38" s="208"/>
      <c r="DB38" s="208"/>
      <c r="DC38" s="208"/>
      <c r="DD38" s="208"/>
      <c r="DE38" s="209"/>
      <c r="DF38" s="177"/>
      <c r="DG38" s="178"/>
      <c r="DH38" s="178"/>
      <c r="DI38" s="178"/>
      <c r="DJ38" s="178"/>
      <c r="DK38" s="179"/>
      <c r="DL38" s="177"/>
      <c r="DM38" s="178"/>
      <c r="DN38" s="178"/>
      <c r="DO38" s="178"/>
      <c r="DP38" s="179"/>
      <c r="DQ38" s="177"/>
      <c r="DR38" s="178"/>
      <c r="DS38" s="178"/>
      <c r="DT38" s="178"/>
      <c r="DU38" s="179"/>
      <c r="DV38" s="1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</row>
    <row r="39" spans="1:226" ht="27.7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144"/>
      <c r="N39" s="145"/>
      <c r="O39" s="145"/>
      <c r="P39" s="145"/>
      <c r="Q39" s="145"/>
      <c r="R39" s="146"/>
      <c r="S39" s="159"/>
      <c r="T39" s="160"/>
      <c r="U39" s="160"/>
      <c r="V39" s="160"/>
      <c r="W39" s="160"/>
      <c r="X39" s="160"/>
      <c r="Y39" s="160"/>
      <c r="Z39" s="161"/>
      <c r="AA39" s="159"/>
      <c r="AB39" s="160"/>
      <c r="AC39" s="160"/>
      <c r="AD39" s="160"/>
      <c r="AE39" s="160"/>
      <c r="AF39" s="161"/>
      <c r="AG39" s="213"/>
      <c r="AH39" s="214"/>
      <c r="AI39" s="214"/>
      <c r="AJ39" s="214"/>
      <c r="AK39" s="214"/>
      <c r="AL39" s="215"/>
      <c r="AM39" s="216"/>
      <c r="AN39" s="217"/>
      <c r="AO39" s="217"/>
      <c r="AP39" s="217"/>
      <c r="AQ39" s="217"/>
      <c r="AR39" s="218"/>
      <c r="AS39" s="4"/>
      <c r="AT39" s="33"/>
      <c r="AU39" s="3"/>
      <c r="AV39" s="3"/>
      <c r="AW39" s="189"/>
      <c r="AX39" s="190"/>
      <c r="AY39" s="190"/>
      <c r="AZ39" s="190"/>
      <c r="BA39" s="190"/>
      <c r="BB39" s="190"/>
      <c r="BC39" s="191"/>
      <c r="BD39" s="189"/>
      <c r="BE39" s="190"/>
      <c r="BF39" s="190"/>
      <c r="BG39" s="190"/>
      <c r="BH39" s="190"/>
      <c r="BI39" s="190"/>
      <c r="BJ39" s="191"/>
      <c r="BK39" s="189"/>
      <c r="BL39" s="190"/>
      <c r="BM39" s="190"/>
      <c r="BN39" s="190"/>
      <c r="BO39" s="190"/>
      <c r="BP39" s="190"/>
      <c r="BQ39" s="191"/>
      <c r="BR39" s="207">
        <f t="shared" si="0"/>
        <v>0</v>
      </c>
      <c r="BS39" s="208"/>
      <c r="BT39" s="208"/>
      <c r="BU39" s="208"/>
      <c r="BV39" s="208"/>
      <c r="BW39" s="209"/>
      <c r="BX39" s="198"/>
      <c r="BY39" s="199"/>
      <c r="BZ39" s="199"/>
      <c r="CA39" s="199"/>
      <c r="CB39" s="199"/>
      <c r="CC39" s="200"/>
      <c r="CD39" s="198"/>
      <c r="CE39" s="199"/>
      <c r="CF39" s="199"/>
      <c r="CG39" s="199"/>
      <c r="CH39" s="199"/>
      <c r="CI39" s="200"/>
      <c r="CJ39" s="192">
        <f t="shared" si="1"/>
        <v>0</v>
      </c>
      <c r="CK39" s="193"/>
      <c r="CL39" s="193"/>
      <c r="CM39" s="193"/>
      <c r="CN39" s="194"/>
      <c r="CO39" s="1"/>
      <c r="CP39" s="1"/>
      <c r="CQ39" s="12"/>
      <c r="CR39" s="1"/>
      <c r="CS39" s="207"/>
      <c r="CT39" s="208"/>
      <c r="CU39" s="208"/>
      <c r="CV39" s="208"/>
      <c r="CW39" s="208"/>
      <c r="CX39" s="209"/>
      <c r="CY39" s="2"/>
      <c r="CZ39" s="207"/>
      <c r="DA39" s="208"/>
      <c r="DB39" s="208"/>
      <c r="DC39" s="208"/>
      <c r="DD39" s="208"/>
      <c r="DE39" s="209"/>
      <c r="DF39" s="177"/>
      <c r="DG39" s="178"/>
      <c r="DH39" s="178"/>
      <c r="DI39" s="178"/>
      <c r="DJ39" s="178"/>
      <c r="DK39" s="179"/>
      <c r="DL39" s="177"/>
      <c r="DM39" s="178"/>
      <c r="DN39" s="178"/>
      <c r="DO39" s="178"/>
      <c r="DP39" s="179"/>
      <c r="DQ39" s="177"/>
      <c r="DR39" s="178"/>
      <c r="DS39" s="178"/>
      <c r="DT39" s="178"/>
      <c r="DU39" s="179"/>
      <c r="DV39" s="1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</row>
    <row r="40" spans="1:226" ht="36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144"/>
      <c r="N40" s="145"/>
      <c r="O40" s="145"/>
      <c r="P40" s="145"/>
      <c r="Q40" s="145"/>
      <c r="R40" s="146"/>
      <c r="S40" s="159"/>
      <c r="T40" s="160"/>
      <c r="U40" s="160"/>
      <c r="V40" s="160"/>
      <c r="W40" s="160"/>
      <c r="X40" s="160"/>
      <c r="Y40" s="160"/>
      <c r="Z40" s="161"/>
      <c r="AA40" s="159"/>
      <c r="AB40" s="160"/>
      <c r="AC40" s="160"/>
      <c r="AD40" s="160"/>
      <c r="AE40" s="160"/>
      <c r="AF40" s="161"/>
      <c r="AG40" s="213"/>
      <c r="AH40" s="214"/>
      <c r="AI40" s="214"/>
      <c r="AJ40" s="214"/>
      <c r="AK40" s="214"/>
      <c r="AL40" s="215"/>
      <c r="AM40" s="216"/>
      <c r="AN40" s="217"/>
      <c r="AO40" s="217"/>
      <c r="AP40" s="217"/>
      <c r="AQ40" s="217"/>
      <c r="AR40" s="218"/>
      <c r="AS40" s="4"/>
      <c r="AT40" s="33"/>
      <c r="AU40" s="3"/>
      <c r="AV40" s="3"/>
      <c r="AW40" s="189"/>
      <c r="AX40" s="190"/>
      <c r="AY40" s="190"/>
      <c r="AZ40" s="190"/>
      <c r="BA40" s="190"/>
      <c r="BB40" s="190"/>
      <c r="BC40" s="191"/>
      <c r="BD40" s="189"/>
      <c r="BE40" s="190"/>
      <c r="BF40" s="190"/>
      <c r="BG40" s="190"/>
      <c r="BH40" s="190"/>
      <c r="BI40" s="190"/>
      <c r="BJ40" s="191"/>
      <c r="BK40" s="189"/>
      <c r="BL40" s="190"/>
      <c r="BM40" s="190"/>
      <c r="BN40" s="190"/>
      <c r="BO40" s="190"/>
      <c r="BP40" s="190"/>
      <c r="BQ40" s="191"/>
      <c r="BR40" s="198">
        <f>BX40+CD40+CJ40</f>
        <v>0</v>
      </c>
      <c r="BS40" s="199"/>
      <c r="BT40" s="199"/>
      <c r="BU40" s="199"/>
      <c r="BV40" s="199"/>
      <c r="BW40" s="200"/>
      <c r="BX40" s="198"/>
      <c r="BY40" s="199"/>
      <c r="BZ40" s="199"/>
      <c r="CA40" s="199"/>
      <c r="CB40" s="199"/>
      <c r="CC40" s="200"/>
      <c r="CD40" s="198"/>
      <c r="CE40" s="199"/>
      <c r="CF40" s="199"/>
      <c r="CG40" s="199"/>
      <c r="CH40" s="199"/>
      <c r="CI40" s="200"/>
      <c r="CJ40" s="192">
        <f t="shared" si="1"/>
        <v>0</v>
      </c>
      <c r="CK40" s="193"/>
      <c r="CL40" s="193"/>
      <c r="CM40" s="193"/>
      <c r="CN40" s="194"/>
      <c r="CO40" s="1"/>
      <c r="CP40" s="1"/>
      <c r="CQ40" s="12"/>
      <c r="CR40" s="1"/>
      <c r="CS40" s="207"/>
      <c r="CT40" s="208"/>
      <c r="CU40" s="208"/>
      <c r="CV40" s="208"/>
      <c r="CW40" s="208"/>
      <c r="CX40" s="209"/>
      <c r="CY40" s="2"/>
      <c r="CZ40" s="207"/>
      <c r="DA40" s="208"/>
      <c r="DB40" s="208"/>
      <c r="DC40" s="208"/>
      <c r="DD40" s="208"/>
      <c r="DE40" s="209"/>
      <c r="DF40" s="177"/>
      <c r="DG40" s="178"/>
      <c r="DH40" s="178"/>
      <c r="DI40" s="178"/>
      <c r="DJ40" s="178"/>
      <c r="DK40" s="179"/>
      <c r="DL40" s="177"/>
      <c r="DM40" s="178"/>
      <c r="DN40" s="178"/>
      <c r="DO40" s="178"/>
      <c r="DP40" s="179"/>
      <c r="DQ40" s="177"/>
      <c r="DR40" s="178"/>
      <c r="DS40" s="178"/>
      <c r="DT40" s="178"/>
      <c r="DU40" s="179"/>
      <c r="DV40" s="1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</row>
    <row r="41" spans="1:226" ht="14.25" customHeight="1" collapsed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144"/>
      <c r="N41" s="145"/>
      <c r="O41" s="145"/>
      <c r="P41" s="145"/>
      <c r="Q41" s="145"/>
      <c r="R41" s="146"/>
      <c r="S41" s="159"/>
      <c r="T41" s="160"/>
      <c r="U41" s="160"/>
      <c r="V41" s="160"/>
      <c r="W41" s="160"/>
      <c r="X41" s="160"/>
      <c r="Y41" s="160"/>
      <c r="Z41" s="161"/>
      <c r="AA41" s="159"/>
      <c r="AB41" s="160"/>
      <c r="AC41" s="160"/>
      <c r="AD41" s="160"/>
      <c r="AE41" s="160"/>
      <c r="AF41" s="161"/>
      <c r="AG41" s="213"/>
      <c r="AH41" s="214"/>
      <c r="AI41" s="214"/>
      <c r="AJ41" s="214"/>
      <c r="AK41" s="214"/>
      <c r="AL41" s="215"/>
      <c r="AM41" s="216"/>
      <c r="AN41" s="217"/>
      <c r="AO41" s="217"/>
      <c r="AP41" s="217"/>
      <c r="AQ41" s="217"/>
      <c r="AR41" s="218"/>
      <c r="AS41" s="4"/>
      <c r="AT41" s="33"/>
      <c r="AU41" s="3"/>
      <c r="AV41" s="3"/>
      <c r="AW41" s="189"/>
      <c r="AX41" s="190"/>
      <c r="AY41" s="190"/>
      <c r="AZ41" s="190"/>
      <c r="BA41" s="190"/>
      <c r="BB41" s="190"/>
      <c r="BC41" s="191"/>
      <c r="BD41" s="189"/>
      <c r="BE41" s="190"/>
      <c r="BF41" s="190"/>
      <c r="BG41" s="190"/>
      <c r="BH41" s="190"/>
      <c r="BI41" s="190"/>
      <c r="BJ41" s="191"/>
      <c r="BK41" s="189"/>
      <c r="BL41" s="190"/>
      <c r="BM41" s="190"/>
      <c r="BN41" s="190"/>
      <c r="BO41" s="190"/>
      <c r="BP41" s="190"/>
      <c r="BQ41" s="191"/>
      <c r="BR41" s="207">
        <f t="shared" si="0"/>
        <v>0</v>
      </c>
      <c r="BS41" s="208"/>
      <c r="BT41" s="208"/>
      <c r="BU41" s="208"/>
      <c r="BV41" s="208"/>
      <c r="BW41" s="209"/>
      <c r="BX41" s="198"/>
      <c r="BY41" s="199"/>
      <c r="BZ41" s="199"/>
      <c r="CA41" s="199"/>
      <c r="CB41" s="199"/>
      <c r="CC41" s="200"/>
      <c r="CD41" s="198"/>
      <c r="CE41" s="199"/>
      <c r="CF41" s="199"/>
      <c r="CG41" s="199"/>
      <c r="CH41" s="199"/>
      <c r="CI41" s="200"/>
      <c r="CJ41" s="192">
        <f t="shared" si="1"/>
        <v>0</v>
      </c>
      <c r="CK41" s="193"/>
      <c r="CL41" s="193"/>
      <c r="CM41" s="193"/>
      <c r="CN41" s="194"/>
      <c r="CO41" s="1"/>
      <c r="CP41" s="1"/>
      <c r="CQ41" s="12"/>
      <c r="CR41" s="1"/>
      <c r="CS41" s="207"/>
      <c r="CT41" s="208"/>
      <c r="CU41" s="208"/>
      <c r="CV41" s="208"/>
      <c r="CW41" s="208"/>
      <c r="CX41" s="209"/>
      <c r="CY41" s="2"/>
      <c r="CZ41" s="207"/>
      <c r="DA41" s="208"/>
      <c r="DB41" s="208"/>
      <c r="DC41" s="208"/>
      <c r="DD41" s="208"/>
      <c r="DE41" s="209"/>
      <c r="DF41" s="177"/>
      <c r="DG41" s="178"/>
      <c r="DH41" s="178"/>
      <c r="DI41" s="178"/>
      <c r="DJ41" s="178"/>
      <c r="DK41" s="179"/>
      <c r="DL41" s="177"/>
      <c r="DM41" s="178"/>
      <c r="DN41" s="178"/>
      <c r="DO41" s="178"/>
      <c r="DP41" s="179"/>
      <c r="DQ41" s="177"/>
      <c r="DR41" s="178"/>
      <c r="DS41" s="178"/>
      <c r="DT41" s="178"/>
      <c r="DU41" s="179"/>
      <c r="DV41" s="1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</row>
    <row r="42" spans="1:226" ht="15" customHeight="1">
      <c r="A42" s="219" t="s">
        <v>36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1"/>
      <c r="AS42" s="23" t="s">
        <v>37</v>
      </c>
      <c r="AT42" s="73">
        <f>AT43+AT44+AT45+AT47+AT46</f>
        <v>18.12</v>
      </c>
      <c r="AU42" s="24"/>
      <c r="AV42" s="24"/>
      <c r="AW42" s="222" t="s">
        <v>38</v>
      </c>
      <c r="AX42" s="223"/>
      <c r="AY42" s="223"/>
      <c r="AZ42" s="223"/>
      <c r="BA42" s="223"/>
      <c r="BB42" s="223"/>
      <c r="BC42" s="224"/>
      <c r="BD42" s="222" t="s">
        <v>38</v>
      </c>
      <c r="BE42" s="223"/>
      <c r="BF42" s="223"/>
      <c r="BG42" s="223"/>
      <c r="BH42" s="223"/>
      <c r="BI42" s="223"/>
      <c r="BJ42" s="224"/>
      <c r="BK42" s="222" t="s">
        <v>38</v>
      </c>
      <c r="BL42" s="223"/>
      <c r="BM42" s="223"/>
      <c r="BN42" s="223"/>
      <c r="BO42" s="223"/>
      <c r="BP42" s="223"/>
      <c r="BQ42" s="224"/>
      <c r="BR42" s="225">
        <f>BR43+BR44+BR45+BR47+BR46</f>
        <v>110</v>
      </c>
      <c r="BS42" s="226"/>
      <c r="BT42" s="226"/>
      <c r="BU42" s="226"/>
      <c r="BV42" s="226"/>
      <c r="BW42" s="227"/>
      <c r="BX42" s="225">
        <f>BX43+BX44+BX45+BX47+BX46</f>
        <v>0</v>
      </c>
      <c r="BY42" s="226"/>
      <c r="BZ42" s="226"/>
      <c r="CA42" s="226"/>
      <c r="CB42" s="226"/>
      <c r="CC42" s="227"/>
      <c r="CD42" s="225">
        <f>CD43+CD44+CD45+CD46+CD47</f>
        <v>0</v>
      </c>
      <c r="CE42" s="226"/>
      <c r="CF42" s="226"/>
      <c r="CG42" s="226"/>
      <c r="CH42" s="226"/>
      <c r="CI42" s="227"/>
      <c r="CJ42" s="225">
        <f>CJ43+CJ44+CJ45+CJ46+CJ47</f>
        <v>0</v>
      </c>
      <c r="CK42" s="226"/>
      <c r="CL42" s="226"/>
      <c r="CM42" s="226"/>
      <c r="CN42" s="227"/>
      <c r="CO42" s="41">
        <f>CO43+CO44+CO45+CO47</f>
        <v>0</v>
      </c>
      <c r="CP42" s="41">
        <f>CP43+CP44+CP45+CP47+CP46</f>
        <v>0</v>
      </c>
      <c r="CQ42" s="41">
        <f>CQ43+CQ44+CQ45+CQ47+CQ46</f>
        <v>2</v>
      </c>
      <c r="CR42" s="41">
        <f>CR43+CR44+CR45+CR47+CR46</f>
        <v>0</v>
      </c>
      <c r="CS42" s="222"/>
      <c r="CT42" s="223"/>
      <c r="CU42" s="223"/>
      <c r="CV42" s="223"/>
      <c r="CW42" s="223"/>
      <c r="CX42" s="224"/>
      <c r="CY42" s="48"/>
      <c r="CZ42" s="222"/>
      <c r="DA42" s="223"/>
      <c r="DB42" s="223"/>
      <c r="DC42" s="223"/>
      <c r="DD42" s="223"/>
      <c r="DE42" s="224"/>
      <c r="DF42" s="240"/>
      <c r="DG42" s="241"/>
      <c r="DH42" s="241"/>
      <c r="DI42" s="241"/>
      <c r="DJ42" s="241"/>
      <c r="DK42" s="242"/>
      <c r="DL42" s="240"/>
      <c r="DM42" s="241"/>
      <c r="DN42" s="241"/>
      <c r="DO42" s="241"/>
      <c r="DP42" s="242"/>
      <c r="DQ42" s="240"/>
      <c r="DR42" s="241"/>
      <c r="DS42" s="241"/>
      <c r="DT42" s="241"/>
      <c r="DU42" s="242"/>
      <c r="DV42" s="25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</row>
    <row r="43" spans="1:226" ht="15" customHeight="1">
      <c r="A43" s="228" t="s">
        <v>50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30"/>
      <c r="AS43" s="29" t="s">
        <v>34</v>
      </c>
      <c r="AT43" s="70">
        <f>((_xlfn.SUMIFS($AT$12:$AT$41,$AS$12:$AS$41,"П")))</f>
        <v>11.74</v>
      </c>
      <c r="AU43" s="30"/>
      <c r="AV43" s="30"/>
      <c r="AW43" s="231" t="s">
        <v>38</v>
      </c>
      <c r="AX43" s="232"/>
      <c r="AY43" s="232"/>
      <c r="AZ43" s="232"/>
      <c r="BA43" s="232"/>
      <c r="BB43" s="232"/>
      <c r="BC43" s="233"/>
      <c r="BD43" s="231" t="s">
        <v>38</v>
      </c>
      <c r="BE43" s="232"/>
      <c r="BF43" s="232"/>
      <c r="BG43" s="232"/>
      <c r="BH43" s="232"/>
      <c r="BI43" s="232"/>
      <c r="BJ43" s="233"/>
      <c r="BK43" s="231" t="s">
        <v>38</v>
      </c>
      <c r="BL43" s="232"/>
      <c r="BM43" s="232"/>
      <c r="BN43" s="232"/>
      <c r="BO43" s="232"/>
      <c r="BP43" s="232"/>
      <c r="BQ43" s="233"/>
      <c r="BR43" s="231">
        <f>((_xlfn.SUMIFS($BR$12:$BR$41,$AS$12:$AS$41,"П",$DV$12:$DV$41,"0")))</f>
        <v>0</v>
      </c>
      <c r="BS43" s="232"/>
      <c r="BT43" s="232"/>
      <c r="BU43" s="232"/>
      <c r="BV43" s="232"/>
      <c r="BW43" s="233"/>
      <c r="BX43" s="231">
        <f>((_xlfn.SUMIFS($BX$12:$BX$41,$AS$12:$AS$41,"П",$DV$12:$DV$41,"0")))</f>
        <v>0</v>
      </c>
      <c r="BY43" s="232"/>
      <c r="BZ43" s="232"/>
      <c r="CA43" s="232"/>
      <c r="CB43" s="232"/>
      <c r="CC43" s="233"/>
      <c r="CD43" s="231">
        <f>((_xlfn.SUMIFS($CD$12:$CD$41,$AS$12:$AS$41,"П",$DV$12:$DV$41,"0")))</f>
        <v>0</v>
      </c>
      <c r="CE43" s="232"/>
      <c r="CF43" s="232"/>
      <c r="CG43" s="232"/>
      <c r="CH43" s="232"/>
      <c r="CI43" s="233"/>
      <c r="CJ43" s="231">
        <f>((_xlfn.SUMIFS($CJ$12:$CJ$41,$AS$12:$AS$41,"П",$DV$12:$DV$41,"0")))</f>
        <v>0</v>
      </c>
      <c r="CK43" s="232"/>
      <c r="CL43" s="232"/>
      <c r="CM43" s="232"/>
      <c r="CN43" s="233"/>
      <c r="CO43" s="35">
        <f>((_xlfn.SUMIFS($CO$12:$CO$41,$AS$12:$AS$41,"П",$DV$12:$DV$41,"0")))</f>
        <v>0</v>
      </c>
      <c r="CP43" s="35">
        <f>((_xlfn.SUMIFS($CP$12:$CP$41,$AS$12:$AS$41,"П",$DV$12:$DV$41,"0")))</f>
        <v>0</v>
      </c>
      <c r="CQ43" s="35">
        <f>((_xlfn.SUMIFS($CQ$12:$CQ$41,$AS$12:$AS$41,"П",$DV$12:$DV$41,"0")))</f>
        <v>0</v>
      </c>
      <c r="CR43" s="35">
        <f>((_xlfn.SUMIFS($CR$12:$CR$41,$AS$12:$AS$41,"П",$DV$12:$DV$41,"0")))</f>
        <v>0</v>
      </c>
      <c r="CS43" s="231"/>
      <c r="CT43" s="232"/>
      <c r="CU43" s="232"/>
      <c r="CV43" s="232"/>
      <c r="CW43" s="232"/>
      <c r="CX43" s="233"/>
      <c r="CY43" s="27">
        <f>((_xlfn.SUMIFS($CY$12:$CY$41,$AS$12:$AS$41,"П",$DV$12:$DV$41,"0")))</f>
        <v>0</v>
      </c>
      <c r="CZ43" s="231"/>
      <c r="DA43" s="232"/>
      <c r="DB43" s="232"/>
      <c r="DC43" s="232"/>
      <c r="DD43" s="232"/>
      <c r="DE43" s="233"/>
      <c r="DF43" s="234" t="s">
        <v>38</v>
      </c>
      <c r="DG43" s="235"/>
      <c r="DH43" s="235"/>
      <c r="DI43" s="235"/>
      <c r="DJ43" s="235"/>
      <c r="DK43" s="236"/>
      <c r="DL43" s="237" t="s">
        <v>38</v>
      </c>
      <c r="DM43" s="238"/>
      <c r="DN43" s="238"/>
      <c r="DO43" s="238"/>
      <c r="DP43" s="239"/>
      <c r="DQ43" s="237" t="s">
        <v>38</v>
      </c>
      <c r="DR43" s="238"/>
      <c r="DS43" s="238"/>
      <c r="DT43" s="238"/>
      <c r="DU43" s="239"/>
      <c r="DV43" s="32" t="s">
        <v>39</v>
      </c>
      <c r="DW43" s="28"/>
      <c r="DX43" s="28"/>
      <c r="DY43" s="28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</row>
    <row r="44" spans="1:226" ht="15" customHeight="1">
      <c r="A44" s="228" t="s">
        <v>40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30"/>
      <c r="AS44" s="29" t="s">
        <v>41</v>
      </c>
      <c r="AT44" s="70">
        <f>((_xlfn.SUMIFS($AT$12:$AT$41,$AS$12:$AS$41,"А")))</f>
        <v>0</v>
      </c>
      <c r="AU44" s="30"/>
      <c r="AV44" s="30"/>
      <c r="AW44" s="231" t="s">
        <v>38</v>
      </c>
      <c r="AX44" s="232"/>
      <c r="AY44" s="232"/>
      <c r="AZ44" s="232"/>
      <c r="BA44" s="232"/>
      <c r="BB44" s="232"/>
      <c r="BC44" s="233"/>
      <c r="BD44" s="231" t="s">
        <v>38</v>
      </c>
      <c r="BE44" s="232"/>
      <c r="BF44" s="232"/>
      <c r="BG44" s="232"/>
      <c r="BH44" s="232"/>
      <c r="BI44" s="232"/>
      <c r="BJ44" s="233"/>
      <c r="BK44" s="231" t="s">
        <v>38</v>
      </c>
      <c r="BL44" s="232"/>
      <c r="BM44" s="232"/>
      <c r="BN44" s="232"/>
      <c r="BO44" s="232"/>
      <c r="BP44" s="232"/>
      <c r="BQ44" s="233"/>
      <c r="BR44" s="231">
        <f>((_xlfn.SUMIFS($BR$12:$BR$41,$AS$12:$AS$41,"А",$DV$12:$DV$41,"0")))</f>
        <v>0</v>
      </c>
      <c r="BS44" s="232"/>
      <c r="BT44" s="232"/>
      <c r="BU44" s="232"/>
      <c r="BV44" s="232"/>
      <c r="BW44" s="233"/>
      <c r="BX44" s="231">
        <f>((_xlfn.SUMIFS($BX$12:$BX$41,$AS$12:$AS$41,"А",$DV$12:$DV$41,"0")))</f>
        <v>0</v>
      </c>
      <c r="BY44" s="232"/>
      <c r="BZ44" s="232"/>
      <c r="CA44" s="232"/>
      <c r="CB44" s="232"/>
      <c r="CC44" s="233"/>
      <c r="CD44" s="231">
        <f>((_xlfn.SUMIFS($BX$12:$BX$41,$AS$12:$AS$41,"А",$DV$12:$DV$41,"0")))</f>
        <v>0</v>
      </c>
      <c r="CE44" s="232"/>
      <c r="CF44" s="232"/>
      <c r="CG44" s="232"/>
      <c r="CH44" s="232"/>
      <c r="CI44" s="233"/>
      <c r="CJ44" s="231">
        <f>((_xlfn.SUMIFS($BX$12:$BX$41,$AS$12:$AS$41,"А",$DV$12:$DV$41,"0")))</f>
        <v>0</v>
      </c>
      <c r="CK44" s="232"/>
      <c r="CL44" s="232"/>
      <c r="CM44" s="232"/>
      <c r="CN44" s="233"/>
      <c r="CO44" s="35">
        <f>((_xlfn.SUMIFS($CO$12:$CO$41,$AS$12:$AS$41,"А",$DV$12:$DV$41,"0")))</f>
        <v>0</v>
      </c>
      <c r="CP44" s="35">
        <f>((_xlfn.SUMIFS($CP$12:$CP$41,$AS$12:$AS$41,"А",$DV$12:$DV$41,"0")))</f>
        <v>0</v>
      </c>
      <c r="CQ44" s="35">
        <f>((_xlfn.SUMIFS($CQ$12:$CQ$41,$AS$12:$AS$41,"А",$DV$12:$DV$41,"0")))</f>
        <v>0</v>
      </c>
      <c r="CR44" s="35">
        <f>((_xlfn.SUMIFS($CR$12:$CR$41,$AS$12:$AS$41,"А",$DV$12:$DV$41,"0")))</f>
        <v>0</v>
      </c>
      <c r="CS44" s="231"/>
      <c r="CT44" s="232"/>
      <c r="CU44" s="232"/>
      <c r="CV44" s="232"/>
      <c r="CW44" s="232"/>
      <c r="CX44" s="233"/>
      <c r="CY44" s="27">
        <f>((_xlfn.SUMIFS($CY$12:$CY$41,$AS$12:$AS$41,"А",$DV$12:$DV$41,"0")))</f>
        <v>0</v>
      </c>
      <c r="CZ44" s="231"/>
      <c r="DA44" s="232"/>
      <c r="DB44" s="232"/>
      <c r="DC44" s="232"/>
      <c r="DD44" s="232"/>
      <c r="DE44" s="233"/>
      <c r="DF44" s="237" t="s">
        <v>38</v>
      </c>
      <c r="DG44" s="238"/>
      <c r="DH44" s="238"/>
      <c r="DI44" s="238"/>
      <c r="DJ44" s="238"/>
      <c r="DK44" s="239"/>
      <c r="DL44" s="237" t="s">
        <v>38</v>
      </c>
      <c r="DM44" s="238"/>
      <c r="DN44" s="238"/>
      <c r="DO44" s="238"/>
      <c r="DP44" s="239"/>
      <c r="DQ44" s="237" t="s">
        <v>38</v>
      </c>
      <c r="DR44" s="238"/>
      <c r="DS44" s="238"/>
      <c r="DT44" s="238"/>
      <c r="DU44" s="239"/>
      <c r="DV44" s="31" t="s">
        <v>39</v>
      </c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</row>
    <row r="45" spans="1:226" ht="22.5" customHeight="1">
      <c r="A45" s="249" t="s">
        <v>42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1"/>
      <c r="AS45" s="29" t="s">
        <v>35</v>
      </c>
      <c r="AT45" s="51">
        <f>((_xlfn.SUMIFS($AT$12:$AT$18,$AS$12:$AS$18,"В")))</f>
        <v>6.380000000000001</v>
      </c>
      <c r="AU45" s="30"/>
      <c r="AV45" s="30"/>
      <c r="AW45" s="231" t="s">
        <v>38</v>
      </c>
      <c r="AX45" s="232"/>
      <c r="AY45" s="232"/>
      <c r="AZ45" s="232"/>
      <c r="BA45" s="232"/>
      <c r="BB45" s="232"/>
      <c r="BC45" s="233"/>
      <c r="BD45" s="231" t="s">
        <v>38</v>
      </c>
      <c r="BE45" s="232"/>
      <c r="BF45" s="232"/>
      <c r="BG45" s="232"/>
      <c r="BH45" s="232"/>
      <c r="BI45" s="232"/>
      <c r="BJ45" s="233"/>
      <c r="BK45" s="231" t="s">
        <v>38</v>
      </c>
      <c r="BL45" s="232"/>
      <c r="BM45" s="232"/>
      <c r="BN45" s="232"/>
      <c r="BO45" s="232"/>
      <c r="BP45" s="232"/>
      <c r="BQ45" s="233"/>
      <c r="BR45" s="231">
        <f>((_xlfn.SUMIFS($BR$12:$BR$41,$AS$12:$AS$41,"В",$DV$12:$DV$41,"0")))</f>
        <v>110</v>
      </c>
      <c r="BS45" s="232"/>
      <c r="BT45" s="232"/>
      <c r="BU45" s="232"/>
      <c r="BV45" s="232"/>
      <c r="BW45" s="233"/>
      <c r="BX45" s="231">
        <f>((_xlfn.SUMIFS($BX$12:$BX$41,$AS$12:$AS$41,"В",$DV$12:$DV$41,"0")))</f>
        <v>0</v>
      </c>
      <c r="BY45" s="232"/>
      <c r="BZ45" s="232"/>
      <c r="CA45" s="232"/>
      <c r="CB45" s="232"/>
      <c r="CC45" s="233"/>
      <c r="CD45" s="231">
        <f>((_xlfn.SUMIFS($BX$12:$BX$41,$AS$12:$AS$41,"В",$DV$12:$DV$41,"0")))</f>
        <v>0</v>
      </c>
      <c r="CE45" s="232"/>
      <c r="CF45" s="232"/>
      <c r="CG45" s="232"/>
      <c r="CH45" s="232"/>
      <c r="CI45" s="233"/>
      <c r="CJ45" s="231">
        <f>((_xlfn.SUMIFS($BX$12:$BX$41,$AS$12:$AS$41,"В",$DV$12:$DV$41,"0")))</f>
        <v>0</v>
      </c>
      <c r="CK45" s="232"/>
      <c r="CL45" s="232"/>
      <c r="CM45" s="232"/>
      <c r="CN45" s="233"/>
      <c r="CO45" s="35">
        <f>((_xlfn.SUMIFS($CO$12:$CO$41,$AS$12:$AS$41,"В",$DV$12:$DV$41,"0")))</f>
        <v>0</v>
      </c>
      <c r="CP45" s="35">
        <f>((_xlfn.SUMIFS($CP$12:$CP$41,$AS$12:$AS$41,"В",$DV$12:$DV$41,"0")))</f>
        <v>0</v>
      </c>
      <c r="CQ45" s="35">
        <f>((_xlfn.SUMIFS($CQ$12:$CQ$41,$AS$12:$AS$41,"В",$DV$12:$DV$41,"0")))</f>
        <v>1</v>
      </c>
      <c r="CR45" s="35">
        <f>((_xlfn.SUMIFS($CR$12:$CR$41,$AS$12:$AS$41,"В",$DV$12:$DV$41,"0")))</f>
        <v>0</v>
      </c>
      <c r="CS45" s="231"/>
      <c r="CT45" s="232"/>
      <c r="CU45" s="232"/>
      <c r="CV45" s="232"/>
      <c r="CW45" s="232"/>
      <c r="CX45" s="233"/>
      <c r="CY45" s="27">
        <f>((_xlfn.SUMIFS($CY$12:$CY$41,$AS$12:$AS$41,"В",$DV$12:$DV$41,"0")))</f>
        <v>0</v>
      </c>
      <c r="CZ45" s="231"/>
      <c r="DA45" s="232"/>
      <c r="DB45" s="232"/>
      <c r="DC45" s="232"/>
      <c r="DD45" s="232"/>
      <c r="DE45" s="233"/>
      <c r="DF45" s="237" t="s">
        <v>38</v>
      </c>
      <c r="DG45" s="238"/>
      <c r="DH45" s="238"/>
      <c r="DI45" s="238"/>
      <c r="DJ45" s="238"/>
      <c r="DK45" s="239"/>
      <c r="DL45" s="237" t="s">
        <v>38</v>
      </c>
      <c r="DM45" s="238"/>
      <c r="DN45" s="238"/>
      <c r="DO45" s="238"/>
      <c r="DP45" s="239"/>
      <c r="DQ45" s="237" t="s">
        <v>38</v>
      </c>
      <c r="DR45" s="238"/>
      <c r="DS45" s="238"/>
      <c r="DT45" s="238"/>
      <c r="DU45" s="239"/>
      <c r="DV45" s="31">
        <v>0</v>
      </c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</row>
    <row r="46" spans="1:226" s="62" customFormat="1" ht="15">
      <c r="A46" s="252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4"/>
      <c r="AS46" s="55" t="s">
        <v>35</v>
      </c>
      <c r="AT46" s="72">
        <f>((_xlfn.SUMIFS($AT$12:$AT$41,$AS$12:$AS$41,"В",$DV$12:$DV$41,"1")))</f>
        <v>0</v>
      </c>
      <c r="AU46" s="57"/>
      <c r="AV46" s="57"/>
      <c r="AW46" s="246" t="s">
        <v>38</v>
      </c>
      <c r="AX46" s="247"/>
      <c r="AY46" s="247"/>
      <c r="AZ46" s="247"/>
      <c r="BA46" s="247"/>
      <c r="BB46" s="247"/>
      <c r="BC46" s="248"/>
      <c r="BD46" s="246" t="s">
        <v>38</v>
      </c>
      <c r="BE46" s="247"/>
      <c r="BF46" s="247"/>
      <c r="BG46" s="247"/>
      <c r="BH46" s="247"/>
      <c r="BI46" s="247"/>
      <c r="BJ46" s="248"/>
      <c r="BK46" s="246" t="s">
        <v>38</v>
      </c>
      <c r="BL46" s="247"/>
      <c r="BM46" s="247"/>
      <c r="BN46" s="247"/>
      <c r="BO46" s="247"/>
      <c r="BP46" s="247"/>
      <c r="BQ46" s="248"/>
      <c r="BR46" s="246">
        <f>((_xlfn.SUMIFS($BR$12:$BR$41,$AS$12:$AS$41,"В",$DV$12:$DV$41,"1")))</f>
        <v>0</v>
      </c>
      <c r="BS46" s="247"/>
      <c r="BT46" s="247"/>
      <c r="BU46" s="247"/>
      <c r="BV46" s="247"/>
      <c r="BW46" s="248"/>
      <c r="BX46" s="246">
        <f>((_xlfn.SUMIFS($BX$12:$BX$41,$AS$12:$AS$41,"В",$DV$12:$DV$41,"1")))</f>
        <v>0</v>
      </c>
      <c r="BY46" s="247"/>
      <c r="BZ46" s="247"/>
      <c r="CA46" s="247"/>
      <c r="CB46" s="247"/>
      <c r="CC46" s="248"/>
      <c r="CD46" s="246">
        <f>((_xlfn.SUMIFS($BX$12:$BX$41,$AS$12:$AS$41,"В",$DV$12:$DV$41,"1")))</f>
        <v>0</v>
      </c>
      <c r="CE46" s="247"/>
      <c r="CF46" s="247"/>
      <c r="CG46" s="247"/>
      <c r="CH46" s="247"/>
      <c r="CI46" s="248"/>
      <c r="CJ46" s="246">
        <f>((_xlfn.SUMIFS($BX$12:$BX$41,$AS$12:$AS$41,"В",$DV$12:$DV$41,"1")))</f>
        <v>0</v>
      </c>
      <c r="CK46" s="247"/>
      <c r="CL46" s="247"/>
      <c r="CM46" s="247"/>
      <c r="CN46" s="248"/>
      <c r="CO46" s="58">
        <f>((_xlfn.SUMIFS($CO$12:$CO$41,$AS$12:$AS$41,"В",$DV$12:$DV$41,"1")))</f>
        <v>0</v>
      </c>
      <c r="CP46" s="58">
        <f>((_xlfn.SUMIFS($CP$12:$CP$41,$AS$12:$AS$41,"В",$DV$12:$DV$41,"0")))</f>
        <v>0</v>
      </c>
      <c r="CQ46" s="58">
        <f>((_xlfn.SUMIFS($CQ$12:$CQ$41,$AS$12:$AS$41,"В",$DV$12:$DV$41,"0")))</f>
        <v>1</v>
      </c>
      <c r="CR46" s="58">
        <f>((_xlfn.SUMIFS($CR$12:$CR$41,$AS$12:$AS$41,"В",$DV$12:$DV$41,"0")))</f>
        <v>0</v>
      </c>
      <c r="CS46" s="246"/>
      <c r="CT46" s="247"/>
      <c r="CU46" s="247"/>
      <c r="CV46" s="247"/>
      <c r="CW46" s="247"/>
      <c r="CX46" s="248"/>
      <c r="CY46" s="59">
        <f>((_xlfn.SUMIFS($CY$12:$CY$41,$AS$12:$AS$41,"В",$DV$12:$DV$41,"1")))</f>
        <v>0</v>
      </c>
      <c r="CZ46" s="246"/>
      <c r="DA46" s="247"/>
      <c r="DB46" s="247"/>
      <c r="DC46" s="247"/>
      <c r="DD46" s="247"/>
      <c r="DE46" s="248"/>
      <c r="DF46" s="256" t="s">
        <v>38</v>
      </c>
      <c r="DG46" s="257"/>
      <c r="DH46" s="257"/>
      <c r="DI46" s="257"/>
      <c r="DJ46" s="257"/>
      <c r="DK46" s="258"/>
      <c r="DL46" s="256" t="s">
        <v>38</v>
      </c>
      <c r="DM46" s="257"/>
      <c r="DN46" s="257"/>
      <c r="DO46" s="257"/>
      <c r="DP46" s="258"/>
      <c r="DQ46" s="256" t="s">
        <v>38</v>
      </c>
      <c r="DR46" s="257"/>
      <c r="DS46" s="257"/>
      <c r="DT46" s="257"/>
      <c r="DU46" s="258"/>
      <c r="DV46" s="60">
        <v>1</v>
      </c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</row>
    <row r="47" spans="1:226" s="62" customFormat="1" ht="15" customHeight="1">
      <c r="A47" s="243" t="s">
        <v>43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5"/>
      <c r="AS47" s="55" t="s">
        <v>44</v>
      </c>
      <c r="AT47" s="56">
        <f>((_xlfn.SUMIFS($AT$12:$AT$41,$AS$12:$AS$41,"В1",$DV$12:$DV$41,"1")))</f>
        <v>0</v>
      </c>
      <c r="AU47" s="57"/>
      <c r="AV47" s="57"/>
      <c r="AW47" s="246" t="s">
        <v>38</v>
      </c>
      <c r="AX47" s="247"/>
      <c r="AY47" s="247"/>
      <c r="AZ47" s="247"/>
      <c r="BA47" s="247"/>
      <c r="BB47" s="247"/>
      <c r="BC47" s="248"/>
      <c r="BD47" s="246" t="s">
        <v>38</v>
      </c>
      <c r="BE47" s="247"/>
      <c r="BF47" s="247"/>
      <c r="BG47" s="247"/>
      <c r="BH47" s="247"/>
      <c r="BI47" s="247"/>
      <c r="BJ47" s="248"/>
      <c r="BK47" s="246" t="s">
        <v>38</v>
      </c>
      <c r="BL47" s="247"/>
      <c r="BM47" s="247"/>
      <c r="BN47" s="247"/>
      <c r="BO47" s="247"/>
      <c r="BP47" s="247"/>
      <c r="BQ47" s="248"/>
      <c r="BR47" s="246">
        <f>((_xlfn.SUMIFS($BR$12:$BR$41,$AS$12:$AS$41,"В1",$DV$12:$DV$41,"1")))</f>
        <v>0</v>
      </c>
      <c r="BS47" s="247"/>
      <c r="BT47" s="247"/>
      <c r="BU47" s="247"/>
      <c r="BV47" s="247"/>
      <c r="BW47" s="248"/>
      <c r="BX47" s="246">
        <f>((_xlfn.SUMIFS($BX$12:$BX$41,$AS$12:$AS$41,"В1",$DV$12:$DV$41,"1")))</f>
        <v>0</v>
      </c>
      <c r="BY47" s="247"/>
      <c r="BZ47" s="247"/>
      <c r="CA47" s="247"/>
      <c r="CB47" s="247"/>
      <c r="CC47" s="248"/>
      <c r="CD47" s="246">
        <f>((_xlfn.SUMIFS($BX$12:$BX$41,$AS$12:$AS$41,"В1",$DV$12:$DV$41,"1")))</f>
        <v>0</v>
      </c>
      <c r="CE47" s="247"/>
      <c r="CF47" s="247"/>
      <c r="CG47" s="247"/>
      <c r="CH47" s="247"/>
      <c r="CI47" s="248"/>
      <c r="CJ47" s="246">
        <f>((_xlfn.SUMIFS($BX$12:$BX$41,$AS$12:$AS$41,"В1",$DV$12:$DV$41,"1")))</f>
        <v>0</v>
      </c>
      <c r="CK47" s="247"/>
      <c r="CL47" s="247"/>
      <c r="CM47" s="247"/>
      <c r="CN47" s="248"/>
      <c r="CO47" s="58">
        <f>((_xlfn.SUMIFS($CO$12:$CO$41,$AS$12:$AS$41,"В1",$DV$12:$DV$41,"1")))</f>
        <v>0</v>
      </c>
      <c r="CP47" s="58">
        <f>((_xlfn.SUMIFS($CP$12:$CP$41,$AS$12:$AS$41,"В1",$DV$12:$DV$41,"1")))</f>
        <v>0</v>
      </c>
      <c r="CQ47" s="58">
        <f>((_xlfn.SUMIFS($CQ$12:$CQ$41,$AS$12:$AS$41,"В1",$DV$12:$DV$41,"1")))</f>
        <v>0</v>
      </c>
      <c r="CR47" s="58">
        <f>((_xlfn.SUMIFS($CR$12:$CR$41,$AS$12:$AS$41,"В1",$DV$12:$DV$41,"1")))</f>
        <v>0</v>
      </c>
      <c r="CS47" s="246"/>
      <c r="CT47" s="247"/>
      <c r="CU47" s="247"/>
      <c r="CV47" s="247"/>
      <c r="CW47" s="247"/>
      <c r="CX47" s="248"/>
      <c r="CY47" s="59">
        <f>((_xlfn.SUMIFS($CY$12:$CY$41,$AS$12:$AS$41,"В1",$DV$12:$DV$41,"1")))</f>
        <v>0</v>
      </c>
      <c r="CZ47" s="246"/>
      <c r="DA47" s="247"/>
      <c r="DB47" s="247"/>
      <c r="DC47" s="247"/>
      <c r="DD47" s="247"/>
      <c r="DE47" s="248"/>
      <c r="DF47" s="256" t="s">
        <v>38</v>
      </c>
      <c r="DG47" s="257"/>
      <c r="DH47" s="257"/>
      <c r="DI47" s="257"/>
      <c r="DJ47" s="257"/>
      <c r="DK47" s="258"/>
      <c r="DL47" s="256" t="s">
        <v>38</v>
      </c>
      <c r="DM47" s="257"/>
      <c r="DN47" s="257"/>
      <c r="DO47" s="257"/>
      <c r="DP47" s="258"/>
      <c r="DQ47" s="256" t="s">
        <v>38</v>
      </c>
      <c r="DR47" s="257"/>
      <c r="DS47" s="257"/>
      <c r="DT47" s="257"/>
      <c r="DU47" s="258"/>
      <c r="DV47" s="60" t="s">
        <v>33</v>
      </c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</row>
    <row r="48" spans="5:75" s="14" customFormat="1" ht="12.75"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15"/>
      <c r="AT48" s="15"/>
      <c r="AU48" s="16"/>
      <c r="AV48" s="16"/>
      <c r="BR48" s="260"/>
      <c r="BS48" s="260"/>
      <c r="BT48" s="260"/>
      <c r="BU48" s="260"/>
      <c r="BV48" s="260"/>
      <c r="BW48" s="260"/>
    </row>
  </sheetData>
  <sheetProtection/>
  <mergeCells count="724">
    <mergeCell ref="AW46:BC46"/>
    <mergeCell ref="CZ47:DE47"/>
    <mergeCell ref="DF47:DK47"/>
    <mergeCell ref="DL47:DP47"/>
    <mergeCell ref="DQ47:DU47"/>
    <mergeCell ref="E48:AR48"/>
    <mergeCell ref="BR48:BW48"/>
    <mergeCell ref="BX46:CC46"/>
    <mergeCell ref="BR46:BW46"/>
    <mergeCell ref="BK46:BQ46"/>
    <mergeCell ref="BD46:BJ46"/>
    <mergeCell ref="DQ46:DU46"/>
    <mergeCell ref="A47:AR47"/>
    <mergeCell ref="AW47:BC47"/>
    <mergeCell ref="BD47:BJ47"/>
    <mergeCell ref="BK47:BQ47"/>
    <mergeCell ref="BR47:BW47"/>
    <mergeCell ref="BX47:CC47"/>
    <mergeCell ref="CD47:CI47"/>
    <mergeCell ref="CJ47:CN47"/>
    <mergeCell ref="CS47:CX47"/>
    <mergeCell ref="CD46:CI46"/>
    <mergeCell ref="CJ46:CN46"/>
    <mergeCell ref="CS46:CX46"/>
    <mergeCell ref="CZ46:DE46"/>
    <mergeCell ref="DF46:DK46"/>
    <mergeCell ref="DL46:DP46"/>
    <mergeCell ref="CS45:CX45"/>
    <mergeCell ref="CZ45:DE45"/>
    <mergeCell ref="DF45:DK45"/>
    <mergeCell ref="DL45:DP45"/>
    <mergeCell ref="DQ45:DU45"/>
    <mergeCell ref="DL44:DP44"/>
    <mergeCell ref="DQ44:DU44"/>
    <mergeCell ref="A45:AR46"/>
    <mergeCell ref="AW45:BC45"/>
    <mergeCell ref="BD45:BJ45"/>
    <mergeCell ref="BK45:BQ45"/>
    <mergeCell ref="BR45:BW45"/>
    <mergeCell ref="BX45:CC45"/>
    <mergeCell ref="CD45:CI45"/>
    <mergeCell ref="CJ45:CN45"/>
    <mergeCell ref="BX44:CC44"/>
    <mergeCell ref="CD44:CI44"/>
    <mergeCell ref="CJ44:CN44"/>
    <mergeCell ref="CS44:CX44"/>
    <mergeCell ref="CZ44:DE44"/>
    <mergeCell ref="DF44:DK44"/>
    <mergeCell ref="CS43:CX43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BX42:CC42"/>
    <mergeCell ref="CD42:CI42"/>
    <mergeCell ref="CJ42:CN42"/>
    <mergeCell ref="CS42:CX42"/>
    <mergeCell ref="CZ42:DE42"/>
    <mergeCell ref="DF42:DK42"/>
    <mergeCell ref="CS41:CX41"/>
    <mergeCell ref="CZ41:DE41"/>
    <mergeCell ref="DF41:DK41"/>
    <mergeCell ref="DL41:DP41"/>
    <mergeCell ref="DQ41:DU41"/>
    <mergeCell ref="A42:AR42"/>
    <mergeCell ref="AW42:BC42"/>
    <mergeCell ref="BD42:BJ42"/>
    <mergeCell ref="BK42:BQ42"/>
    <mergeCell ref="BR42:BW42"/>
    <mergeCell ref="BD41:BJ41"/>
    <mergeCell ref="BK41:BQ41"/>
    <mergeCell ref="BR41:BW41"/>
    <mergeCell ref="BX41:CC41"/>
    <mergeCell ref="CD41:CI41"/>
    <mergeCell ref="CJ41:CN41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X40:CC40"/>
    <mergeCell ref="CD40:CI40"/>
    <mergeCell ref="CJ40:CN40"/>
    <mergeCell ref="CS40:CX40"/>
    <mergeCell ref="CZ40:DE40"/>
    <mergeCell ref="DF40:DK40"/>
    <mergeCell ref="AG40:AL40"/>
    <mergeCell ref="AM40:AR40"/>
    <mergeCell ref="AW40:BC40"/>
    <mergeCell ref="BD40:BJ40"/>
    <mergeCell ref="BK40:BQ40"/>
    <mergeCell ref="BR40:BW40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BD39:BJ39"/>
    <mergeCell ref="BK39:BQ39"/>
    <mergeCell ref="BR39:BW39"/>
    <mergeCell ref="BX39:CC39"/>
    <mergeCell ref="CD39:CI39"/>
    <mergeCell ref="CJ39:CN39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X38:CC38"/>
    <mergeCell ref="CD38:CI38"/>
    <mergeCell ref="CJ38:CN38"/>
    <mergeCell ref="CS38:CX38"/>
    <mergeCell ref="CZ38:DE38"/>
    <mergeCell ref="DF38:DK38"/>
    <mergeCell ref="AG38:AL38"/>
    <mergeCell ref="AM38:AR38"/>
    <mergeCell ref="AW38:BC38"/>
    <mergeCell ref="BD38:BJ38"/>
    <mergeCell ref="BK38:BQ38"/>
    <mergeCell ref="BR38:BW38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BD37:BJ37"/>
    <mergeCell ref="BK37:BQ37"/>
    <mergeCell ref="BR37:BW37"/>
    <mergeCell ref="BX37:CC37"/>
    <mergeCell ref="CD37:CI37"/>
    <mergeCell ref="CJ37:CN37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X36:CC36"/>
    <mergeCell ref="CD36:CI36"/>
    <mergeCell ref="CJ36:CN36"/>
    <mergeCell ref="CS36:CX36"/>
    <mergeCell ref="CZ36:DE36"/>
    <mergeCell ref="DF36:DK36"/>
    <mergeCell ref="AG36:AL36"/>
    <mergeCell ref="AM36:AR36"/>
    <mergeCell ref="AW36:BC36"/>
    <mergeCell ref="BD36:BJ36"/>
    <mergeCell ref="BK36:BQ36"/>
    <mergeCell ref="BR36:BW36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BD35:BJ35"/>
    <mergeCell ref="BK35:BQ35"/>
    <mergeCell ref="BR35:BW35"/>
    <mergeCell ref="BX35:CC35"/>
    <mergeCell ref="CD35:CI35"/>
    <mergeCell ref="CJ35:CN35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X34:CC34"/>
    <mergeCell ref="CD34:CI34"/>
    <mergeCell ref="CJ34:CN34"/>
    <mergeCell ref="CS34:CX34"/>
    <mergeCell ref="CZ34:DE34"/>
    <mergeCell ref="DF34:DK34"/>
    <mergeCell ref="AG34:AL34"/>
    <mergeCell ref="AM34:AR34"/>
    <mergeCell ref="AW34:BC34"/>
    <mergeCell ref="BD34:BJ34"/>
    <mergeCell ref="BK34:BQ34"/>
    <mergeCell ref="BR34:BW34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BD33:BJ33"/>
    <mergeCell ref="BK33:BQ33"/>
    <mergeCell ref="BR33:BW33"/>
    <mergeCell ref="BX33:CC33"/>
    <mergeCell ref="CD33:CI33"/>
    <mergeCell ref="CJ33:CN33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X32:CC32"/>
    <mergeCell ref="CD32:CI32"/>
    <mergeCell ref="CJ32:CN32"/>
    <mergeCell ref="CS32:CX32"/>
    <mergeCell ref="CZ32:DE32"/>
    <mergeCell ref="DF32:DK32"/>
    <mergeCell ref="AG32:AL32"/>
    <mergeCell ref="AM32:AR32"/>
    <mergeCell ref="AW32:BC32"/>
    <mergeCell ref="BD32:BJ32"/>
    <mergeCell ref="BK32:BQ32"/>
    <mergeCell ref="BR32:BW32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BD31:BJ31"/>
    <mergeCell ref="BK31:BQ31"/>
    <mergeCell ref="BR31:BW31"/>
    <mergeCell ref="BX31:CC31"/>
    <mergeCell ref="CD31:CI31"/>
    <mergeCell ref="CJ31:CN31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X30:CC30"/>
    <mergeCell ref="CD30:CI30"/>
    <mergeCell ref="CJ30:CN30"/>
    <mergeCell ref="CS30:CX30"/>
    <mergeCell ref="CZ30:DE30"/>
    <mergeCell ref="DF30:DK30"/>
    <mergeCell ref="AG30:AL30"/>
    <mergeCell ref="AM30:AR30"/>
    <mergeCell ref="AW30:BC30"/>
    <mergeCell ref="BD30:BJ30"/>
    <mergeCell ref="BK30:BQ30"/>
    <mergeCell ref="BR30:BW30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BD29:BJ29"/>
    <mergeCell ref="BK29:BQ29"/>
    <mergeCell ref="BR29:BW29"/>
    <mergeCell ref="BX29:CC29"/>
    <mergeCell ref="CD29:CI29"/>
    <mergeCell ref="CJ29:CN29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X28:CC28"/>
    <mergeCell ref="CD28:CI28"/>
    <mergeCell ref="CJ28:CN28"/>
    <mergeCell ref="CS28:CX28"/>
    <mergeCell ref="CZ28:DE28"/>
    <mergeCell ref="DF28:DK28"/>
    <mergeCell ref="AG28:AL28"/>
    <mergeCell ref="AM28:AR28"/>
    <mergeCell ref="AW28:BC28"/>
    <mergeCell ref="BD28:BJ28"/>
    <mergeCell ref="BK28:BQ28"/>
    <mergeCell ref="BR28:BW28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BD27:BJ27"/>
    <mergeCell ref="BK27:BQ27"/>
    <mergeCell ref="BR27:BW27"/>
    <mergeCell ref="BX27:CC27"/>
    <mergeCell ref="CD27:CI27"/>
    <mergeCell ref="CJ27:CN27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X26:CC26"/>
    <mergeCell ref="CD26:CI26"/>
    <mergeCell ref="CJ26:CN26"/>
    <mergeCell ref="CS26:CX26"/>
    <mergeCell ref="CZ26:DE26"/>
    <mergeCell ref="DF26:DK26"/>
    <mergeCell ref="AG26:AL26"/>
    <mergeCell ref="AM26:AR26"/>
    <mergeCell ref="AW26:BC26"/>
    <mergeCell ref="BD26:BJ26"/>
    <mergeCell ref="BK26:BQ26"/>
    <mergeCell ref="BR26:BW26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BD25:BJ25"/>
    <mergeCell ref="BK25:BQ25"/>
    <mergeCell ref="BR25:BW25"/>
    <mergeCell ref="BX25:CC25"/>
    <mergeCell ref="CD25:CI25"/>
    <mergeCell ref="CJ25:CN25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X24:CC24"/>
    <mergeCell ref="CD24:CI24"/>
    <mergeCell ref="CJ24:CN24"/>
    <mergeCell ref="CS24:CX24"/>
    <mergeCell ref="CZ24:DE24"/>
    <mergeCell ref="DF24:DK24"/>
    <mergeCell ref="AG24:AL24"/>
    <mergeCell ref="AM24:AR24"/>
    <mergeCell ref="AW24:BC24"/>
    <mergeCell ref="BD24:BJ24"/>
    <mergeCell ref="BK24:BQ24"/>
    <mergeCell ref="BR24:BW24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BD23:BJ23"/>
    <mergeCell ref="BK23:BQ23"/>
    <mergeCell ref="BR23:BW23"/>
    <mergeCell ref="BX23:CC23"/>
    <mergeCell ref="CD23:CI23"/>
    <mergeCell ref="CJ23:CN23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X22:CC22"/>
    <mergeCell ref="CD22:CI22"/>
    <mergeCell ref="CJ22:CN22"/>
    <mergeCell ref="CS22:CX22"/>
    <mergeCell ref="CZ22:DE22"/>
    <mergeCell ref="DF22:DK22"/>
    <mergeCell ref="AG22:AL22"/>
    <mergeCell ref="AM22:AR22"/>
    <mergeCell ref="AW22:BC22"/>
    <mergeCell ref="BD22:BJ22"/>
    <mergeCell ref="BK22:BQ22"/>
    <mergeCell ref="BR22:BW22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BD21:BJ21"/>
    <mergeCell ref="BK21:BQ21"/>
    <mergeCell ref="BR21:BW21"/>
    <mergeCell ref="BX21:CC21"/>
    <mergeCell ref="CD21:CI21"/>
    <mergeCell ref="CJ21:CN21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X20:CC20"/>
    <mergeCell ref="CD20:CI20"/>
    <mergeCell ref="CJ20:CN20"/>
    <mergeCell ref="CS20:CX20"/>
    <mergeCell ref="CZ20:DE20"/>
    <mergeCell ref="DF20:DK20"/>
    <mergeCell ref="AG20:AL20"/>
    <mergeCell ref="AM20:AR20"/>
    <mergeCell ref="AW20:BC20"/>
    <mergeCell ref="BD20:BJ20"/>
    <mergeCell ref="BK20:BQ20"/>
    <mergeCell ref="BR20:BW20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BD19:BJ19"/>
    <mergeCell ref="BK19:BQ19"/>
    <mergeCell ref="BR19:BW19"/>
    <mergeCell ref="BX19:CC19"/>
    <mergeCell ref="CD19:CI19"/>
    <mergeCell ref="CJ19:CN19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X18:CC18"/>
    <mergeCell ref="CD18:CI18"/>
    <mergeCell ref="CJ18:CN18"/>
    <mergeCell ref="CS18:CX18"/>
    <mergeCell ref="CZ18:DE18"/>
    <mergeCell ref="DF18:DK18"/>
    <mergeCell ref="AG18:AL18"/>
    <mergeCell ref="AM18:AR18"/>
    <mergeCell ref="AW18:BC18"/>
    <mergeCell ref="BD18:BJ18"/>
    <mergeCell ref="BK18:BQ18"/>
    <mergeCell ref="BR18:BW18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BD17:BJ17"/>
    <mergeCell ref="BK17:BQ17"/>
    <mergeCell ref="BR17:BW17"/>
    <mergeCell ref="BX17:CC17"/>
    <mergeCell ref="CD17:CI17"/>
    <mergeCell ref="CJ17:CN17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X16:CC16"/>
    <mergeCell ref="CD16:CI16"/>
    <mergeCell ref="CJ16:CN16"/>
    <mergeCell ref="CS16:CX16"/>
    <mergeCell ref="CZ16:DE16"/>
    <mergeCell ref="DF16:DK16"/>
    <mergeCell ref="AG16:AL16"/>
    <mergeCell ref="AM16:AR16"/>
    <mergeCell ref="AW16:BC16"/>
    <mergeCell ref="BD16:BJ16"/>
    <mergeCell ref="BK16:BQ16"/>
    <mergeCell ref="BR16:BW16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BD15:BJ15"/>
    <mergeCell ref="BK15:BQ15"/>
    <mergeCell ref="BR15:BW15"/>
    <mergeCell ref="BX15:CC15"/>
    <mergeCell ref="CD15:CI15"/>
    <mergeCell ref="CJ15:CN15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X14:CC14"/>
    <mergeCell ref="CD14:CI14"/>
    <mergeCell ref="CJ14:CN14"/>
    <mergeCell ref="CS14:CX14"/>
    <mergeCell ref="CZ14:DE14"/>
    <mergeCell ref="DF14:DK14"/>
    <mergeCell ref="AG14:AL14"/>
    <mergeCell ref="AM14:AR14"/>
    <mergeCell ref="AW14:BC14"/>
    <mergeCell ref="BD14:BJ14"/>
    <mergeCell ref="BK14:BQ14"/>
    <mergeCell ref="BR14:BW14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BD13:BJ13"/>
    <mergeCell ref="BK13:BQ13"/>
    <mergeCell ref="BR13:BW13"/>
    <mergeCell ref="BX13:CC13"/>
    <mergeCell ref="CD13:CI13"/>
    <mergeCell ref="CJ13:CN13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X12:CC12"/>
    <mergeCell ref="CD12:CI12"/>
    <mergeCell ref="CJ12:CN12"/>
    <mergeCell ref="CS12:CX12"/>
    <mergeCell ref="CZ12:DE12"/>
    <mergeCell ref="DF12:DK12"/>
    <mergeCell ref="AG12:AL12"/>
    <mergeCell ref="AM12:AR12"/>
    <mergeCell ref="AW12:BC12"/>
    <mergeCell ref="BD12:BJ12"/>
    <mergeCell ref="BK12:BQ12"/>
    <mergeCell ref="BR12:BW12"/>
    <mergeCell ref="CS11:CX11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BD11:BJ11"/>
    <mergeCell ref="BK11:BQ11"/>
    <mergeCell ref="BR11:BW11"/>
    <mergeCell ref="BX11:CC11"/>
    <mergeCell ref="CD11:CI11"/>
    <mergeCell ref="CJ11:CN11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X10:CC10"/>
    <mergeCell ref="CD10:CI10"/>
    <mergeCell ref="CJ10:CN10"/>
    <mergeCell ref="CS10:CX10"/>
    <mergeCell ref="CZ10:DE10"/>
    <mergeCell ref="DF10:DK10"/>
    <mergeCell ref="AG10:AL10"/>
    <mergeCell ref="AM10:AR10"/>
    <mergeCell ref="AW10:BC10"/>
    <mergeCell ref="BD10:BJ10"/>
    <mergeCell ref="BK10:BQ10"/>
    <mergeCell ref="BR10:BW10"/>
    <mergeCell ref="DL8:DP9"/>
    <mergeCell ref="DQ8:DU9"/>
    <mergeCell ref="BX9:CC9"/>
    <mergeCell ref="CD9:CI9"/>
    <mergeCell ref="CJ9:CN9"/>
    <mergeCell ref="A10:F10"/>
    <mergeCell ref="G10:L10"/>
    <mergeCell ref="M10:R10"/>
    <mergeCell ref="S10:Z10"/>
    <mergeCell ref="AA10:AF10"/>
    <mergeCell ref="CY7:CY9"/>
    <mergeCell ref="BR8:BW9"/>
    <mergeCell ref="BX8:CN8"/>
    <mergeCell ref="CO8:CR8"/>
    <mergeCell ref="CS8:CX9"/>
    <mergeCell ref="DF8:DK9"/>
    <mergeCell ref="DV6:DV9"/>
    <mergeCell ref="A7:F9"/>
    <mergeCell ref="G7:L9"/>
    <mergeCell ref="M7:R9"/>
    <mergeCell ref="S7:Z9"/>
    <mergeCell ref="AA7:AF9"/>
    <mergeCell ref="AG7:AL9"/>
    <mergeCell ref="AM7:AR9"/>
    <mergeCell ref="AS7:AS9"/>
    <mergeCell ref="AT7:AT9"/>
    <mergeCell ref="A6:AT6"/>
    <mergeCell ref="AU6:AU9"/>
    <mergeCell ref="AV6:AV9"/>
    <mergeCell ref="AW6:CY6"/>
    <mergeCell ref="CZ6:DE9"/>
    <mergeCell ref="DF6:DU7"/>
    <mergeCell ref="AW7:BC9"/>
    <mergeCell ref="BD7:BJ9"/>
    <mergeCell ref="BK7:BQ9"/>
    <mergeCell ref="BR7:CX7"/>
    <mergeCell ref="A3:CP3"/>
    <mergeCell ref="AW4:BC4"/>
    <mergeCell ref="BD4:BK4"/>
    <mergeCell ref="BV4:CF4"/>
    <mergeCell ref="CG4:CN4"/>
    <mergeCell ref="CO4:CQ4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A48"/>
  <sheetViews>
    <sheetView zoomScalePageLayoutView="0" workbookViewId="0" topLeftCell="AM7">
      <selection activeCell="DY20" sqref="DY20"/>
    </sheetView>
  </sheetViews>
  <sheetFormatPr defaultColWidth="0.74609375" defaultRowHeight="14.25" outlineLevelRow="1" outlineLevelCol="1"/>
  <cols>
    <col min="1" max="11" width="0.74609375" style="14" customWidth="1"/>
    <col min="12" max="12" width="8.50390625" style="14" customWidth="1"/>
    <col min="13" max="13" width="5.125" style="14" customWidth="1"/>
    <col min="14" max="14" width="11.25390625" style="14" customWidth="1"/>
    <col min="15" max="15" width="9.50390625" style="14" customWidth="1"/>
    <col min="16" max="19" width="0.74609375" style="14" customWidth="1"/>
    <col min="20" max="20" width="5.25390625" style="14" customWidth="1"/>
    <col min="21" max="21" width="7.375" style="14" customWidth="1"/>
    <col min="22" max="22" width="2.75390625" style="14" customWidth="1"/>
    <col min="23" max="26" width="0.74609375" style="14" customWidth="1"/>
    <col min="27" max="27" width="11.625" style="14" customWidth="1"/>
    <col min="28" max="28" width="6.75390625" style="14" customWidth="1"/>
    <col min="29" max="29" width="8.625" style="14" customWidth="1"/>
    <col min="30" max="30" width="6.50390625" style="14" hidden="1" customWidth="1" outlineLevel="1"/>
    <col min="31" max="31" width="8.375" style="14" hidden="1" customWidth="1" outlineLevel="1"/>
    <col min="32" max="32" width="3.50390625" style="14" customWidth="1" collapsed="1"/>
    <col min="33" max="37" width="0.74609375" style="14" customWidth="1"/>
    <col min="38" max="38" width="11.75390625" style="14" customWidth="1"/>
    <col min="39" max="43" width="0.74609375" style="14" customWidth="1"/>
    <col min="44" max="44" width="4.25390625" style="14" customWidth="1"/>
    <col min="45" max="51" width="0.74609375" style="14" customWidth="1"/>
    <col min="52" max="52" width="6.00390625" style="14" customWidth="1"/>
    <col min="53" max="53" width="0.875" style="14" customWidth="1"/>
    <col min="54" max="61" width="0.74609375" style="14" customWidth="1"/>
    <col min="62" max="62" width="2.25390625" style="14" customWidth="1"/>
    <col min="63" max="71" width="0.74609375" style="14" customWidth="1"/>
    <col min="72" max="72" width="2.375" style="14" customWidth="1"/>
    <col min="73" max="75" width="0.74609375" style="14" customWidth="1"/>
    <col min="76" max="76" width="4.50390625" style="14" customWidth="1"/>
    <col min="77" max="77" width="4.25390625" style="14" customWidth="1"/>
    <col min="78" max="78" width="3.25390625" style="14" customWidth="1"/>
    <col min="79" max="79" width="4.375" style="14" customWidth="1"/>
    <col min="80" max="81" width="0.74609375" style="14" customWidth="1"/>
    <col min="82" max="82" width="0.5" style="14" customWidth="1"/>
    <col min="83" max="84" width="0.74609375" style="14" hidden="1" customWidth="1"/>
    <col min="85" max="85" width="7.125" style="14" customWidth="1"/>
    <col min="86" max="86" width="11.625" style="14" hidden="1" customWidth="1" outlineLevel="1"/>
    <col min="87" max="87" width="2.00390625" style="14" customWidth="1" collapsed="1"/>
    <col min="88" max="96" width="0.74609375" style="14" customWidth="1"/>
    <col min="97" max="97" width="4.25390625" style="14" customWidth="1"/>
    <col min="98" max="100" width="0.74609375" style="14" customWidth="1"/>
    <col min="101" max="101" width="4.50390625" style="14" customWidth="1"/>
    <col min="102" max="105" width="0.74609375" style="14" customWidth="1"/>
    <col min="106" max="106" width="0.6171875" style="14" customWidth="1"/>
    <col min="107" max="107" width="2.125" style="14" hidden="1" customWidth="1"/>
    <col min="108" max="108" width="2.50390625" style="14" customWidth="1"/>
    <col min="109" max="109" width="7.875" style="14" hidden="1" customWidth="1" outlineLevel="1"/>
    <col min="110" max="110" width="11.75390625" style="14" customWidth="1" collapsed="1"/>
    <col min="111" max="113" width="2.375" style="14" customWidth="1"/>
    <col min="114" max="206" width="0.74609375" style="14" customWidth="1"/>
    <col min="207" max="207" width="6.75390625" style="14" customWidth="1"/>
    <col min="208" max="209" width="0.74609375" style="14" customWidth="1"/>
    <col min="210" max="16384" width="0.74609375" style="8" customWidth="1"/>
  </cols>
  <sheetData>
    <row r="1" spans="1:209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</row>
    <row r="2" spans="1:209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</row>
    <row r="3" spans="1:209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</row>
    <row r="4" spans="1:209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8"/>
      <c r="AD4" s="18"/>
      <c r="AE4" s="18"/>
      <c r="AF4" s="138" t="s">
        <v>86</v>
      </c>
      <c r="AG4" s="138"/>
      <c r="AH4" s="138"/>
      <c r="AI4" s="138"/>
      <c r="AJ4" s="138"/>
      <c r="AK4" s="138"/>
      <c r="AL4" s="138"/>
      <c r="AM4" s="138" t="s">
        <v>25</v>
      </c>
      <c r="AN4" s="138"/>
      <c r="AO4" s="138"/>
      <c r="AP4" s="138"/>
      <c r="AQ4" s="138"/>
      <c r="AR4" s="138"/>
      <c r="AS4" s="138"/>
      <c r="AT4" s="138"/>
      <c r="AU4" s="19"/>
      <c r="AV4" s="19"/>
      <c r="AW4" s="19"/>
      <c r="AX4" s="19"/>
      <c r="AY4" s="19"/>
      <c r="AZ4" s="19">
        <v>2023</v>
      </c>
      <c r="BA4" s="19"/>
      <c r="BB4" s="18"/>
      <c r="BC4" s="18"/>
      <c r="BD4" s="18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40"/>
      <c r="BR4" s="140"/>
      <c r="BS4" s="140"/>
      <c r="BT4" s="140"/>
      <c r="BU4" s="140"/>
      <c r="BV4" s="140"/>
      <c r="BW4" s="140"/>
      <c r="BX4" s="139"/>
      <c r="BY4" s="139"/>
      <c r="BZ4" s="13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</row>
    <row r="5" spans="1:209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</row>
    <row r="6" spans="1:209" ht="39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1" t="s">
        <v>45</v>
      </c>
      <c r="AE6" s="141" t="s">
        <v>46</v>
      </c>
      <c r="AF6" s="144" t="s">
        <v>19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47" t="s">
        <v>20</v>
      </c>
      <c r="CJ6" s="148"/>
      <c r="CK6" s="148"/>
      <c r="CL6" s="148"/>
      <c r="CM6" s="148"/>
      <c r="CN6" s="149"/>
      <c r="CO6" s="165" t="s">
        <v>24</v>
      </c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7"/>
      <c r="DE6" s="156" t="s">
        <v>47</v>
      </c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</row>
    <row r="7" spans="1:209" ht="50.2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141" t="s">
        <v>27</v>
      </c>
      <c r="N7" s="141" t="s">
        <v>2</v>
      </c>
      <c r="O7" s="141" t="s">
        <v>3</v>
      </c>
      <c r="P7" s="147" t="s">
        <v>28</v>
      </c>
      <c r="Q7" s="148"/>
      <c r="R7" s="148"/>
      <c r="S7" s="148"/>
      <c r="T7" s="148"/>
      <c r="U7" s="149"/>
      <c r="V7" s="147" t="s">
        <v>4</v>
      </c>
      <c r="W7" s="148"/>
      <c r="X7" s="148"/>
      <c r="Y7" s="148"/>
      <c r="Z7" s="148"/>
      <c r="AA7" s="149"/>
      <c r="AB7" s="141" t="s">
        <v>5</v>
      </c>
      <c r="AC7" s="141" t="s">
        <v>29</v>
      </c>
      <c r="AD7" s="142"/>
      <c r="AE7" s="142"/>
      <c r="AF7" s="147" t="s">
        <v>6</v>
      </c>
      <c r="AG7" s="148"/>
      <c r="AH7" s="148"/>
      <c r="AI7" s="148"/>
      <c r="AJ7" s="148"/>
      <c r="AK7" s="148"/>
      <c r="AL7" s="149"/>
      <c r="AM7" s="147" t="s">
        <v>7</v>
      </c>
      <c r="AN7" s="148"/>
      <c r="AO7" s="148"/>
      <c r="AP7" s="148"/>
      <c r="AQ7" s="148"/>
      <c r="AR7" s="148"/>
      <c r="AS7" s="149"/>
      <c r="AT7" s="147" t="s">
        <v>8</v>
      </c>
      <c r="AU7" s="148"/>
      <c r="AV7" s="148"/>
      <c r="AW7" s="148"/>
      <c r="AX7" s="148"/>
      <c r="AY7" s="148"/>
      <c r="AZ7" s="149"/>
      <c r="BA7" s="159" t="s">
        <v>9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141" t="s">
        <v>18</v>
      </c>
      <c r="CI7" s="150"/>
      <c r="CJ7" s="151"/>
      <c r="CK7" s="151"/>
      <c r="CL7" s="151"/>
      <c r="CM7" s="151"/>
      <c r="CN7" s="152"/>
      <c r="CO7" s="168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70"/>
      <c r="DE7" s="157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</row>
    <row r="8" spans="1:209" ht="48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142"/>
      <c r="N8" s="142"/>
      <c r="O8" s="142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42"/>
      <c r="AC8" s="142"/>
      <c r="AD8" s="142"/>
      <c r="AE8" s="142"/>
      <c r="AF8" s="150"/>
      <c r="AG8" s="151"/>
      <c r="AH8" s="151"/>
      <c r="AI8" s="151"/>
      <c r="AJ8" s="151"/>
      <c r="AK8" s="151"/>
      <c r="AL8" s="152"/>
      <c r="AM8" s="150"/>
      <c r="AN8" s="151"/>
      <c r="AO8" s="151"/>
      <c r="AP8" s="151"/>
      <c r="AQ8" s="151"/>
      <c r="AR8" s="151"/>
      <c r="AS8" s="152"/>
      <c r="AT8" s="150"/>
      <c r="AU8" s="151"/>
      <c r="AV8" s="151"/>
      <c r="AW8" s="151"/>
      <c r="AX8" s="151"/>
      <c r="AY8" s="151"/>
      <c r="AZ8" s="152"/>
      <c r="BA8" s="147" t="s">
        <v>10</v>
      </c>
      <c r="BB8" s="148"/>
      <c r="BC8" s="148"/>
      <c r="BD8" s="148"/>
      <c r="BE8" s="148"/>
      <c r="BF8" s="149"/>
      <c r="BG8" s="159" t="s">
        <v>11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 t="s">
        <v>30</v>
      </c>
      <c r="BY8" s="160"/>
      <c r="BZ8" s="160"/>
      <c r="CA8" s="161"/>
      <c r="CB8" s="147" t="s">
        <v>17</v>
      </c>
      <c r="CC8" s="148"/>
      <c r="CD8" s="148"/>
      <c r="CE8" s="148"/>
      <c r="CF8" s="148"/>
      <c r="CG8" s="149"/>
      <c r="CH8" s="142"/>
      <c r="CI8" s="150"/>
      <c r="CJ8" s="151"/>
      <c r="CK8" s="151"/>
      <c r="CL8" s="151"/>
      <c r="CM8" s="151"/>
      <c r="CN8" s="152"/>
      <c r="CO8" s="147" t="s">
        <v>21</v>
      </c>
      <c r="CP8" s="148"/>
      <c r="CQ8" s="148"/>
      <c r="CR8" s="148"/>
      <c r="CS8" s="148"/>
      <c r="CT8" s="149"/>
      <c r="CU8" s="147" t="s">
        <v>22</v>
      </c>
      <c r="CV8" s="148"/>
      <c r="CW8" s="148"/>
      <c r="CX8" s="148"/>
      <c r="CY8" s="149"/>
      <c r="CZ8" s="147" t="s">
        <v>23</v>
      </c>
      <c r="DA8" s="148"/>
      <c r="DB8" s="148"/>
      <c r="DC8" s="148"/>
      <c r="DD8" s="149"/>
      <c r="DE8" s="157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</row>
    <row r="9" spans="1:209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143"/>
      <c r="N9" s="143"/>
      <c r="O9" s="143"/>
      <c r="P9" s="153"/>
      <c r="Q9" s="154"/>
      <c r="R9" s="154"/>
      <c r="S9" s="154"/>
      <c r="T9" s="154"/>
      <c r="U9" s="155"/>
      <c r="V9" s="153"/>
      <c r="W9" s="154"/>
      <c r="X9" s="154"/>
      <c r="Y9" s="154"/>
      <c r="Z9" s="154"/>
      <c r="AA9" s="155"/>
      <c r="AB9" s="143"/>
      <c r="AC9" s="143"/>
      <c r="AD9" s="143"/>
      <c r="AE9" s="143"/>
      <c r="AF9" s="153"/>
      <c r="AG9" s="154"/>
      <c r="AH9" s="154"/>
      <c r="AI9" s="154"/>
      <c r="AJ9" s="154"/>
      <c r="AK9" s="154"/>
      <c r="AL9" s="155"/>
      <c r="AM9" s="153"/>
      <c r="AN9" s="154"/>
      <c r="AO9" s="154"/>
      <c r="AP9" s="154"/>
      <c r="AQ9" s="154"/>
      <c r="AR9" s="154"/>
      <c r="AS9" s="155"/>
      <c r="AT9" s="153"/>
      <c r="AU9" s="154"/>
      <c r="AV9" s="154"/>
      <c r="AW9" s="154"/>
      <c r="AX9" s="154"/>
      <c r="AY9" s="154"/>
      <c r="AZ9" s="155"/>
      <c r="BA9" s="153"/>
      <c r="BB9" s="154"/>
      <c r="BC9" s="154"/>
      <c r="BD9" s="154"/>
      <c r="BE9" s="154"/>
      <c r="BF9" s="155"/>
      <c r="BG9" s="162" t="s">
        <v>12</v>
      </c>
      <c r="BH9" s="163"/>
      <c r="BI9" s="163"/>
      <c r="BJ9" s="163"/>
      <c r="BK9" s="163"/>
      <c r="BL9" s="164"/>
      <c r="BM9" s="162" t="s">
        <v>13</v>
      </c>
      <c r="BN9" s="163"/>
      <c r="BO9" s="163"/>
      <c r="BP9" s="163"/>
      <c r="BQ9" s="163"/>
      <c r="BR9" s="164"/>
      <c r="BS9" s="162" t="s">
        <v>14</v>
      </c>
      <c r="BT9" s="163"/>
      <c r="BU9" s="163"/>
      <c r="BV9" s="163"/>
      <c r="BW9" s="164"/>
      <c r="BX9" s="11" t="s">
        <v>15</v>
      </c>
      <c r="BY9" s="11" t="s">
        <v>16</v>
      </c>
      <c r="BZ9" s="11" t="s">
        <v>31</v>
      </c>
      <c r="CA9" s="11" t="s">
        <v>32</v>
      </c>
      <c r="CB9" s="153"/>
      <c r="CC9" s="154"/>
      <c r="CD9" s="154"/>
      <c r="CE9" s="154"/>
      <c r="CF9" s="154"/>
      <c r="CG9" s="155"/>
      <c r="CH9" s="143"/>
      <c r="CI9" s="153"/>
      <c r="CJ9" s="154"/>
      <c r="CK9" s="154"/>
      <c r="CL9" s="154"/>
      <c r="CM9" s="154"/>
      <c r="CN9" s="155"/>
      <c r="CO9" s="153"/>
      <c r="CP9" s="154"/>
      <c r="CQ9" s="154"/>
      <c r="CR9" s="154"/>
      <c r="CS9" s="154"/>
      <c r="CT9" s="155"/>
      <c r="CU9" s="153"/>
      <c r="CV9" s="154"/>
      <c r="CW9" s="154"/>
      <c r="CX9" s="154"/>
      <c r="CY9" s="155"/>
      <c r="CZ9" s="153"/>
      <c r="DA9" s="154"/>
      <c r="DB9" s="154"/>
      <c r="DC9" s="154"/>
      <c r="DD9" s="155"/>
      <c r="DE9" s="158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</row>
    <row r="10" spans="1:209" ht="14.25">
      <c r="A10" s="171">
        <v>1</v>
      </c>
      <c r="B10" s="172"/>
      <c r="C10" s="172"/>
      <c r="D10" s="172"/>
      <c r="E10" s="172"/>
      <c r="F10" s="173"/>
      <c r="G10" s="171">
        <v>2</v>
      </c>
      <c r="H10" s="172"/>
      <c r="I10" s="172"/>
      <c r="J10" s="172"/>
      <c r="K10" s="172"/>
      <c r="L10" s="173"/>
      <c r="M10" s="64">
        <v>3</v>
      </c>
      <c r="N10" s="64">
        <v>4</v>
      </c>
      <c r="O10" s="64">
        <v>5</v>
      </c>
      <c r="P10" s="171">
        <v>6</v>
      </c>
      <c r="Q10" s="172"/>
      <c r="R10" s="172"/>
      <c r="S10" s="172"/>
      <c r="T10" s="172"/>
      <c r="U10" s="173"/>
      <c r="V10" s="171">
        <v>7</v>
      </c>
      <c r="W10" s="172"/>
      <c r="X10" s="172"/>
      <c r="Y10" s="172"/>
      <c r="Z10" s="172"/>
      <c r="AA10" s="173"/>
      <c r="AB10" s="37">
        <v>8</v>
      </c>
      <c r="AC10" s="64">
        <v>9</v>
      </c>
      <c r="AD10" s="37">
        <v>10</v>
      </c>
      <c r="AE10" s="37">
        <v>11</v>
      </c>
      <c r="AF10" s="171">
        <v>10</v>
      </c>
      <c r="AG10" s="172"/>
      <c r="AH10" s="172"/>
      <c r="AI10" s="172"/>
      <c r="AJ10" s="172"/>
      <c r="AK10" s="172"/>
      <c r="AL10" s="173"/>
      <c r="AM10" s="171">
        <v>11</v>
      </c>
      <c r="AN10" s="172"/>
      <c r="AO10" s="172"/>
      <c r="AP10" s="172"/>
      <c r="AQ10" s="172"/>
      <c r="AR10" s="172"/>
      <c r="AS10" s="173"/>
      <c r="AT10" s="171">
        <v>12</v>
      </c>
      <c r="AU10" s="172"/>
      <c r="AV10" s="172"/>
      <c r="AW10" s="172"/>
      <c r="AX10" s="172"/>
      <c r="AY10" s="172"/>
      <c r="AZ10" s="173"/>
      <c r="BA10" s="171">
        <v>13</v>
      </c>
      <c r="BB10" s="172"/>
      <c r="BC10" s="172"/>
      <c r="BD10" s="172"/>
      <c r="BE10" s="172"/>
      <c r="BF10" s="173"/>
      <c r="BG10" s="171">
        <v>14</v>
      </c>
      <c r="BH10" s="172"/>
      <c r="BI10" s="172"/>
      <c r="BJ10" s="172"/>
      <c r="BK10" s="172"/>
      <c r="BL10" s="173"/>
      <c r="BM10" s="171">
        <v>15</v>
      </c>
      <c r="BN10" s="172"/>
      <c r="BO10" s="172"/>
      <c r="BP10" s="172"/>
      <c r="BQ10" s="172"/>
      <c r="BR10" s="173"/>
      <c r="BS10" s="171">
        <v>16</v>
      </c>
      <c r="BT10" s="172"/>
      <c r="BU10" s="172"/>
      <c r="BV10" s="172"/>
      <c r="BW10" s="173"/>
      <c r="BX10" s="37">
        <v>17</v>
      </c>
      <c r="BY10" s="37">
        <v>18</v>
      </c>
      <c r="BZ10" s="37">
        <v>19</v>
      </c>
      <c r="CA10" s="37">
        <v>20</v>
      </c>
      <c r="CB10" s="171">
        <v>21</v>
      </c>
      <c r="CC10" s="172"/>
      <c r="CD10" s="172"/>
      <c r="CE10" s="172"/>
      <c r="CF10" s="172"/>
      <c r="CG10" s="173"/>
      <c r="CH10" s="64">
        <v>24</v>
      </c>
      <c r="CI10" s="171">
        <v>22</v>
      </c>
      <c r="CJ10" s="172"/>
      <c r="CK10" s="172"/>
      <c r="CL10" s="172"/>
      <c r="CM10" s="172"/>
      <c r="CN10" s="173"/>
      <c r="CO10" s="171">
        <v>23</v>
      </c>
      <c r="CP10" s="172"/>
      <c r="CQ10" s="172"/>
      <c r="CR10" s="172"/>
      <c r="CS10" s="172"/>
      <c r="CT10" s="173"/>
      <c r="CU10" s="171">
        <v>24</v>
      </c>
      <c r="CV10" s="172"/>
      <c r="CW10" s="172"/>
      <c r="CX10" s="172"/>
      <c r="CY10" s="173"/>
      <c r="CZ10" s="171">
        <v>25</v>
      </c>
      <c r="DA10" s="172"/>
      <c r="DB10" s="172"/>
      <c r="DC10" s="172"/>
      <c r="DD10" s="173"/>
      <c r="DE10" s="37">
        <v>29</v>
      </c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</row>
    <row r="11" spans="1:209" ht="14.25" customHeight="1" hidden="1" outlineLevel="1">
      <c r="A11" s="174">
        <v>1</v>
      </c>
      <c r="B11" s="175"/>
      <c r="C11" s="175"/>
      <c r="D11" s="175"/>
      <c r="E11" s="175"/>
      <c r="F11" s="176"/>
      <c r="G11" s="174">
        <v>2</v>
      </c>
      <c r="H11" s="175"/>
      <c r="I11" s="175"/>
      <c r="J11" s="175"/>
      <c r="K11" s="175"/>
      <c r="L11" s="176"/>
      <c r="M11" s="65">
        <v>3</v>
      </c>
      <c r="N11" s="65">
        <v>4</v>
      </c>
      <c r="O11" s="65">
        <v>5</v>
      </c>
      <c r="P11" s="174">
        <v>6</v>
      </c>
      <c r="Q11" s="175"/>
      <c r="R11" s="175"/>
      <c r="S11" s="175"/>
      <c r="T11" s="175"/>
      <c r="U11" s="176"/>
      <c r="V11" s="174">
        <v>7</v>
      </c>
      <c r="W11" s="175"/>
      <c r="X11" s="175"/>
      <c r="Y11" s="175"/>
      <c r="Z11" s="175"/>
      <c r="AA11" s="176"/>
      <c r="AB11" s="38"/>
      <c r="AC11" s="5">
        <v>9</v>
      </c>
      <c r="AD11" s="38"/>
      <c r="AE11" s="38"/>
      <c r="AF11" s="174">
        <v>10</v>
      </c>
      <c r="AG11" s="175"/>
      <c r="AH11" s="175"/>
      <c r="AI11" s="175"/>
      <c r="AJ11" s="175"/>
      <c r="AK11" s="175"/>
      <c r="AL11" s="176"/>
      <c r="AM11" s="174">
        <v>11</v>
      </c>
      <c r="AN11" s="175"/>
      <c r="AO11" s="175"/>
      <c r="AP11" s="175"/>
      <c r="AQ11" s="175"/>
      <c r="AR11" s="175"/>
      <c r="AS11" s="176"/>
      <c r="AT11" s="174">
        <v>12</v>
      </c>
      <c r="AU11" s="175"/>
      <c r="AV11" s="175"/>
      <c r="AW11" s="175"/>
      <c r="AX11" s="175"/>
      <c r="AY11" s="175"/>
      <c r="AZ11" s="176"/>
      <c r="BA11" s="174">
        <v>13</v>
      </c>
      <c r="BB11" s="175"/>
      <c r="BC11" s="175"/>
      <c r="BD11" s="175"/>
      <c r="BE11" s="175"/>
      <c r="BF11" s="176"/>
      <c r="BG11" s="174">
        <v>14</v>
      </c>
      <c r="BH11" s="175"/>
      <c r="BI11" s="175"/>
      <c r="BJ11" s="175"/>
      <c r="BK11" s="175"/>
      <c r="BL11" s="176"/>
      <c r="BM11" s="174">
        <v>15</v>
      </c>
      <c r="BN11" s="175"/>
      <c r="BO11" s="175"/>
      <c r="BP11" s="175"/>
      <c r="BQ11" s="175"/>
      <c r="BR11" s="176"/>
      <c r="BS11" s="174">
        <v>16</v>
      </c>
      <c r="BT11" s="175"/>
      <c r="BU11" s="175"/>
      <c r="BV11" s="175"/>
      <c r="BW11" s="176"/>
      <c r="BX11" s="65">
        <v>17</v>
      </c>
      <c r="BY11" s="65">
        <v>18</v>
      </c>
      <c r="BZ11" s="65">
        <v>19</v>
      </c>
      <c r="CA11" s="65">
        <v>20</v>
      </c>
      <c r="CB11" s="174">
        <v>21</v>
      </c>
      <c r="CC11" s="175"/>
      <c r="CD11" s="175"/>
      <c r="CE11" s="175"/>
      <c r="CF11" s="175"/>
      <c r="CG11" s="176"/>
      <c r="CH11" s="65">
        <v>22</v>
      </c>
      <c r="CI11" s="174">
        <v>23</v>
      </c>
      <c r="CJ11" s="175"/>
      <c r="CK11" s="175"/>
      <c r="CL11" s="175"/>
      <c r="CM11" s="175"/>
      <c r="CN11" s="176"/>
      <c r="CO11" s="174">
        <v>24</v>
      </c>
      <c r="CP11" s="175"/>
      <c r="CQ11" s="175"/>
      <c r="CR11" s="175"/>
      <c r="CS11" s="175"/>
      <c r="CT11" s="176"/>
      <c r="CU11" s="174">
        <v>25</v>
      </c>
      <c r="CV11" s="175"/>
      <c r="CW11" s="175"/>
      <c r="CX11" s="175"/>
      <c r="CY11" s="176"/>
      <c r="CZ11" s="174">
        <v>26</v>
      </c>
      <c r="DA11" s="175"/>
      <c r="DB11" s="175"/>
      <c r="DC11" s="175"/>
      <c r="DD11" s="176"/>
      <c r="DE11" s="38">
        <v>27</v>
      </c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</row>
    <row r="12" spans="1:209" s="53" customFormat="1" ht="36" customHeight="1" collapsed="1">
      <c r="A12" s="177" t="s">
        <v>87</v>
      </c>
      <c r="B12" s="178"/>
      <c r="C12" s="178"/>
      <c r="D12" s="178"/>
      <c r="E12" s="178"/>
      <c r="F12" s="179"/>
      <c r="G12" s="159" t="s">
        <v>103</v>
      </c>
      <c r="H12" s="160"/>
      <c r="I12" s="160"/>
      <c r="J12" s="160"/>
      <c r="K12" s="160"/>
      <c r="L12" s="161"/>
      <c r="M12" s="78" t="s">
        <v>60</v>
      </c>
      <c r="N12" s="78" t="s">
        <v>104</v>
      </c>
      <c r="O12" s="78" t="s">
        <v>119</v>
      </c>
      <c r="P12" s="292" t="str">
        <f>'[3]Отчет'!F11</f>
        <v>11,40 2023.04.03</v>
      </c>
      <c r="Q12" s="271"/>
      <c r="R12" s="271"/>
      <c r="S12" s="271"/>
      <c r="T12" s="271"/>
      <c r="U12" s="272"/>
      <c r="V12" s="282" t="str">
        <f>'[3]Отчет'!G11</f>
        <v>14,15 2023.04.03</v>
      </c>
      <c r="W12" s="283"/>
      <c r="X12" s="283"/>
      <c r="Y12" s="283"/>
      <c r="Z12" s="283"/>
      <c r="AA12" s="284"/>
      <c r="AB12" s="1" t="str">
        <f>'[3]Отчет'!H11</f>
        <v>П</v>
      </c>
      <c r="AC12" s="78">
        <f>'[3]Отчет'!I11</f>
        <v>3.08</v>
      </c>
      <c r="AD12" s="1"/>
      <c r="AE12" s="1"/>
      <c r="AF12" s="195" t="str">
        <f>'[3]Отчет'!J11</f>
        <v>КТПм-1381</v>
      </c>
      <c r="AG12" s="196"/>
      <c r="AH12" s="196"/>
      <c r="AI12" s="196"/>
      <c r="AJ12" s="196"/>
      <c r="AK12" s="196"/>
      <c r="AL12" s="197"/>
      <c r="AM12" s="195" t="s">
        <v>122</v>
      </c>
      <c r="AN12" s="196"/>
      <c r="AO12" s="196"/>
      <c r="AP12" s="196"/>
      <c r="AQ12" s="196"/>
      <c r="AR12" s="196"/>
      <c r="AS12" s="197"/>
      <c r="AT12" s="195" t="s">
        <v>122</v>
      </c>
      <c r="AU12" s="196"/>
      <c r="AV12" s="196"/>
      <c r="AW12" s="196"/>
      <c r="AX12" s="196"/>
      <c r="AY12" s="196"/>
      <c r="AZ12" s="197"/>
      <c r="BA12" s="198">
        <f>BM12+BS12</f>
        <v>1</v>
      </c>
      <c r="BB12" s="199"/>
      <c r="BC12" s="199"/>
      <c r="BD12" s="199"/>
      <c r="BE12" s="199"/>
      <c r="BF12" s="200"/>
      <c r="BG12" s="198">
        <v>0</v>
      </c>
      <c r="BH12" s="199"/>
      <c r="BI12" s="199"/>
      <c r="BJ12" s="199"/>
      <c r="BK12" s="199"/>
      <c r="BL12" s="200"/>
      <c r="BM12" s="198">
        <v>0</v>
      </c>
      <c r="BN12" s="199"/>
      <c r="BO12" s="199"/>
      <c r="BP12" s="199"/>
      <c r="BQ12" s="199"/>
      <c r="BR12" s="200"/>
      <c r="BS12" s="198">
        <v>1</v>
      </c>
      <c r="BT12" s="199"/>
      <c r="BU12" s="199"/>
      <c r="BV12" s="199"/>
      <c r="BW12" s="200"/>
      <c r="BX12" s="1">
        <v>0</v>
      </c>
      <c r="BY12" s="1">
        <v>0</v>
      </c>
      <c r="BZ12" s="12">
        <v>1</v>
      </c>
      <c r="CA12" s="1">
        <v>0</v>
      </c>
      <c r="CB12" s="195"/>
      <c r="CC12" s="196"/>
      <c r="CD12" s="196"/>
      <c r="CE12" s="196"/>
      <c r="CF12" s="196"/>
      <c r="CG12" s="197"/>
      <c r="CH12" s="12"/>
      <c r="CI12" s="198"/>
      <c r="CJ12" s="199"/>
      <c r="CK12" s="199"/>
      <c r="CL12" s="199"/>
      <c r="CM12" s="199"/>
      <c r="CN12" s="200"/>
      <c r="CO12" s="198"/>
      <c r="CP12" s="199"/>
      <c r="CQ12" s="199"/>
      <c r="CR12" s="199"/>
      <c r="CS12" s="199"/>
      <c r="CT12" s="200"/>
      <c r="CU12" s="198"/>
      <c r="CV12" s="199"/>
      <c r="CW12" s="199"/>
      <c r="CX12" s="199"/>
      <c r="CY12" s="200"/>
      <c r="CZ12" s="198"/>
      <c r="DA12" s="199"/>
      <c r="DB12" s="199"/>
      <c r="DC12" s="199"/>
      <c r="DD12" s="200"/>
      <c r="DE12" s="22">
        <v>0</v>
      </c>
      <c r="DF12" s="20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</row>
    <row r="13" spans="1:209" s="53" customFormat="1" ht="36" customHeight="1">
      <c r="A13" s="177" t="s">
        <v>88</v>
      </c>
      <c r="B13" s="178"/>
      <c r="C13" s="178"/>
      <c r="D13" s="178"/>
      <c r="E13" s="178"/>
      <c r="F13" s="179"/>
      <c r="G13" s="159" t="str">
        <f>G12</f>
        <v>ООО "Энергосеть" </v>
      </c>
      <c r="H13" s="160"/>
      <c r="I13" s="160"/>
      <c r="J13" s="160"/>
      <c r="K13" s="160"/>
      <c r="L13" s="161"/>
      <c r="M13" s="78" t="s">
        <v>60</v>
      </c>
      <c r="N13" s="78" t="s">
        <v>105</v>
      </c>
      <c r="O13" s="78" t="s">
        <v>119</v>
      </c>
      <c r="P13" s="292" t="str">
        <f>'[3]Отчет'!F12</f>
        <v>10,41 2023.04.04</v>
      </c>
      <c r="Q13" s="271"/>
      <c r="R13" s="271"/>
      <c r="S13" s="271"/>
      <c r="T13" s="271"/>
      <c r="U13" s="272"/>
      <c r="V13" s="270" t="str">
        <f>'[3]Отчет'!G12</f>
        <v>13,59 2023.04.04</v>
      </c>
      <c r="W13" s="271"/>
      <c r="X13" s="271"/>
      <c r="Y13" s="271"/>
      <c r="Z13" s="271"/>
      <c r="AA13" s="272"/>
      <c r="AB13" s="1" t="str">
        <f>'[3]Отчет'!H12</f>
        <v>П</v>
      </c>
      <c r="AC13" s="78">
        <f>'[3]Отчет'!I12</f>
        <v>3.3</v>
      </c>
      <c r="AD13" s="3"/>
      <c r="AE13" s="3"/>
      <c r="AF13" s="296" t="str">
        <f>'[3]Отчет'!J12</f>
        <v>КТПм-4288</v>
      </c>
      <c r="AG13" s="297"/>
      <c r="AH13" s="297"/>
      <c r="AI13" s="297"/>
      <c r="AJ13" s="297"/>
      <c r="AK13" s="297"/>
      <c r="AL13" s="298"/>
      <c r="AM13" s="195" t="s">
        <v>122</v>
      </c>
      <c r="AN13" s="196"/>
      <c r="AO13" s="196"/>
      <c r="AP13" s="196"/>
      <c r="AQ13" s="196"/>
      <c r="AR13" s="196"/>
      <c r="AS13" s="197"/>
      <c r="AT13" s="195" t="s">
        <v>122</v>
      </c>
      <c r="AU13" s="196"/>
      <c r="AV13" s="196"/>
      <c r="AW13" s="196"/>
      <c r="AX13" s="196"/>
      <c r="AY13" s="196"/>
      <c r="AZ13" s="197"/>
      <c r="BA13" s="198">
        <f>BM13+BS13</f>
        <v>1</v>
      </c>
      <c r="BB13" s="199"/>
      <c r="BC13" s="199"/>
      <c r="BD13" s="199"/>
      <c r="BE13" s="199"/>
      <c r="BF13" s="200"/>
      <c r="BG13" s="192">
        <v>0</v>
      </c>
      <c r="BH13" s="193"/>
      <c r="BI13" s="193"/>
      <c r="BJ13" s="193"/>
      <c r="BK13" s="193"/>
      <c r="BL13" s="194"/>
      <c r="BM13" s="192">
        <v>0</v>
      </c>
      <c r="BN13" s="193"/>
      <c r="BO13" s="193"/>
      <c r="BP13" s="193"/>
      <c r="BQ13" s="193"/>
      <c r="BR13" s="194"/>
      <c r="BS13" s="198">
        <v>1</v>
      </c>
      <c r="BT13" s="199"/>
      <c r="BU13" s="199"/>
      <c r="BV13" s="199"/>
      <c r="BW13" s="200"/>
      <c r="BX13" s="22">
        <v>0</v>
      </c>
      <c r="BY13" s="22">
        <v>0</v>
      </c>
      <c r="BZ13" s="17">
        <v>1</v>
      </c>
      <c r="CA13" s="1">
        <v>0</v>
      </c>
      <c r="CB13" s="207"/>
      <c r="CC13" s="208"/>
      <c r="CD13" s="208"/>
      <c r="CE13" s="208"/>
      <c r="CF13" s="208"/>
      <c r="CG13" s="209"/>
      <c r="CH13" s="2"/>
      <c r="CI13" s="207"/>
      <c r="CJ13" s="208"/>
      <c r="CK13" s="208"/>
      <c r="CL13" s="208"/>
      <c r="CM13" s="208"/>
      <c r="CN13" s="209"/>
      <c r="CO13" s="177"/>
      <c r="CP13" s="178"/>
      <c r="CQ13" s="178"/>
      <c r="CR13" s="178"/>
      <c r="CS13" s="178"/>
      <c r="CT13" s="179"/>
      <c r="CU13" s="198"/>
      <c r="CV13" s="199"/>
      <c r="CW13" s="199"/>
      <c r="CX13" s="199"/>
      <c r="CY13" s="200"/>
      <c r="CZ13" s="198"/>
      <c r="DA13" s="199"/>
      <c r="DB13" s="199"/>
      <c r="DC13" s="199"/>
      <c r="DD13" s="200"/>
      <c r="DE13" s="22">
        <v>0</v>
      </c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</row>
    <row r="14" spans="1:209" s="53" customFormat="1" ht="36" customHeight="1">
      <c r="A14" s="177" t="s">
        <v>89</v>
      </c>
      <c r="B14" s="178"/>
      <c r="C14" s="178"/>
      <c r="D14" s="178"/>
      <c r="E14" s="178"/>
      <c r="F14" s="179"/>
      <c r="G14" s="159" t="str">
        <f>'[2]Отчет (2)'!$B$13</f>
        <v>ООО "Энергосеть" </v>
      </c>
      <c r="H14" s="160"/>
      <c r="I14" s="160"/>
      <c r="J14" s="160"/>
      <c r="K14" s="160"/>
      <c r="L14" s="161"/>
      <c r="M14" s="78" t="s">
        <v>60</v>
      </c>
      <c r="N14" s="78" t="s">
        <v>106</v>
      </c>
      <c r="O14" s="78" t="s">
        <v>119</v>
      </c>
      <c r="P14" s="292" t="str">
        <f>'[3]Отчет'!F13</f>
        <v>10,07 2023.04.04</v>
      </c>
      <c r="Q14" s="271"/>
      <c r="R14" s="271"/>
      <c r="S14" s="271"/>
      <c r="T14" s="271"/>
      <c r="U14" s="272"/>
      <c r="V14" s="270" t="str">
        <f>'[3]Отчет'!G13</f>
        <v>14,20 2023.04.04</v>
      </c>
      <c r="W14" s="271"/>
      <c r="X14" s="271"/>
      <c r="Y14" s="271"/>
      <c r="Z14" s="271"/>
      <c r="AA14" s="272"/>
      <c r="AB14" s="1" t="str">
        <f>'[3]Отчет'!H13</f>
        <v>П</v>
      </c>
      <c r="AC14" s="78">
        <f>'[3]Отчет'!I13</f>
        <v>4.22</v>
      </c>
      <c r="AD14" s="3"/>
      <c r="AE14" s="46"/>
      <c r="AF14" s="189" t="str">
        <f>'[3]Отчет'!J13</f>
        <v>КТПм-3415</v>
      </c>
      <c r="AG14" s="190"/>
      <c r="AH14" s="190"/>
      <c r="AI14" s="190"/>
      <c r="AJ14" s="190"/>
      <c r="AK14" s="190"/>
      <c r="AL14" s="191"/>
      <c r="AM14" s="195" t="s">
        <v>122</v>
      </c>
      <c r="AN14" s="196"/>
      <c r="AO14" s="196"/>
      <c r="AP14" s="196"/>
      <c r="AQ14" s="196"/>
      <c r="AR14" s="196"/>
      <c r="AS14" s="197"/>
      <c r="AT14" s="195" t="s">
        <v>122</v>
      </c>
      <c r="AU14" s="196"/>
      <c r="AV14" s="196"/>
      <c r="AW14" s="196"/>
      <c r="AX14" s="196"/>
      <c r="AY14" s="196"/>
      <c r="AZ14" s="197"/>
      <c r="BA14" s="207">
        <v>1</v>
      </c>
      <c r="BB14" s="208"/>
      <c r="BC14" s="208"/>
      <c r="BD14" s="208"/>
      <c r="BE14" s="208"/>
      <c r="BF14" s="209"/>
      <c r="BG14" s="192">
        <v>0</v>
      </c>
      <c r="BH14" s="193"/>
      <c r="BI14" s="193"/>
      <c r="BJ14" s="193"/>
      <c r="BK14" s="193"/>
      <c r="BL14" s="194"/>
      <c r="BM14" s="192">
        <v>0</v>
      </c>
      <c r="BN14" s="193"/>
      <c r="BO14" s="193"/>
      <c r="BP14" s="193"/>
      <c r="BQ14" s="193"/>
      <c r="BR14" s="194"/>
      <c r="BS14" s="198">
        <v>1</v>
      </c>
      <c r="BT14" s="199"/>
      <c r="BU14" s="199"/>
      <c r="BV14" s="199"/>
      <c r="BW14" s="200"/>
      <c r="BX14" s="22">
        <v>0</v>
      </c>
      <c r="BY14" s="22">
        <v>0</v>
      </c>
      <c r="BZ14" s="17">
        <v>1</v>
      </c>
      <c r="CA14" s="1">
        <v>0</v>
      </c>
      <c r="CB14" s="207"/>
      <c r="CC14" s="208"/>
      <c r="CD14" s="208"/>
      <c r="CE14" s="208"/>
      <c r="CF14" s="208"/>
      <c r="CG14" s="209"/>
      <c r="CH14" s="2"/>
      <c r="CI14" s="207"/>
      <c r="CJ14" s="208"/>
      <c r="CK14" s="208"/>
      <c r="CL14" s="208"/>
      <c r="CM14" s="208"/>
      <c r="CN14" s="209"/>
      <c r="CO14" s="177"/>
      <c r="CP14" s="178"/>
      <c r="CQ14" s="178"/>
      <c r="CR14" s="178"/>
      <c r="CS14" s="178"/>
      <c r="CT14" s="179"/>
      <c r="CU14" s="177"/>
      <c r="CV14" s="178"/>
      <c r="CW14" s="178"/>
      <c r="CX14" s="178"/>
      <c r="CY14" s="179"/>
      <c r="CZ14" s="177"/>
      <c r="DA14" s="178"/>
      <c r="DB14" s="178"/>
      <c r="DC14" s="178"/>
      <c r="DD14" s="179"/>
      <c r="DE14" s="22">
        <v>0</v>
      </c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</row>
    <row r="15" spans="1:209" s="53" customFormat="1" ht="36" customHeight="1">
      <c r="A15" s="177" t="s">
        <v>90</v>
      </c>
      <c r="B15" s="178"/>
      <c r="C15" s="178"/>
      <c r="D15" s="178"/>
      <c r="E15" s="178"/>
      <c r="F15" s="179"/>
      <c r="G15" s="159" t="str">
        <f>'[2]Отчет (2)'!$B$13</f>
        <v>ООО "Энергосеть" </v>
      </c>
      <c r="H15" s="160"/>
      <c r="I15" s="160"/>
      <c r="J15" s="160"/>
      <c r="K15" s="160"/>
      <c r="L15" s="161"/>
      <c r="M15" s="78" t="s">
        <v>60</v>
      </c>
      <c r="N15" s="78" t="s">
        <v>107</v>
      </c>
      <c r="O15" s="78" t="s">
        <v>119</v>
      </c>
      <c r="P15" s="292" t="str">
        <f>'[3]Отчет'!F14</f>
        <v>10,17 2023.04.05</v>
      </c>
      <c r="Q15" s="271"/>
      <c r="R15" s="271"/>
      <c r="S15" s="271"/>
      <c r="T15" s="271"/>
      <c r="U15" s="272"/>
      <c r="V15" s="270" t="str">
        <f>'[3]Отчет'!G14</f>
        <v>13,29 2023.04.05</v>
      </c>
      <c r="W15" s="271"/>
      <c r="X15" s="271"/>
      <c r="Y15" s="271"/>
      <c r="Z15" s="271"/>
      <c r="AA15" s="272"/>
      <c r="AB15" s="4" t="str">
        <f>'[3]Отчет'!H14</f>
        <v>П</v>
      </c>
      <c r="AC15" s="78">
        <f>'[3]Отчет'!I14</f>
        <v>3.2</v>
      </c>
      <c r="AD15" s="3"/>
      <c r="AE15" s="3"/>
      <c r="AF15" s="293" t="str">
        <f>'[3]Отчет'!J14</f>
        <v>КТПм-1138</v>
      </c>
      <c r="AG15" s="294"/>
      <c r="AH15" s="294"/>
      <c r="AI15" s="294"/>
      <c r="AJ15" s="294"/>
      <c r="AK15" s="294"/>
      <c r="AL15" s="295"/>
      <c r="AM15" s="195" t="s">
        <v>122</v>
      </c>
      <c r="AN15" s="196"/>
      <c r="AO15" s="196"/>
      <c r="AP15" s="196"/>
      <c r="AQ15" s="196"/>
      <c r="AR15" s="196"/>
      <c r="AS15" s="197"/>
      <c r="AT15" s="195" t="s">
        <v>122</v>
      </c>
      <c r="AU15" s="196"/>
      <c r="AV15" s="196"/>
      <c r="AW15" s="196"/>
      <c r="AX15" s="196"/>
      <c r="AY15" s="196"/>
      <c r="AZ15" s="197"/>
      <c r="BA15" s="207">
        <v>1</v>
      </c>
      <c r="BB15" s="208"/>
      <c r="BC15" s="208"/>
      <c r="BD15" s="208"/>
      <c r="BE15" s="208"/>
      <c r="BF15" s="209"/>
      <c r="BG15" s="192">
        <v>0</v>
      </c>
      <c r="BH15" s="193"/>
      <c r="BI15" s="193"/>
      <c r="BJ15" s="193"/>
      <c r="BK15" s="193"/>
      <c r="BL15" s="194"/>
      <c r="BM15" s="192">
        <v>0</v>
      </c>
      <c r="BN15" s="193"/>
      <c r="BO15" s="193"/>
      <c r="BP15" s="193"/>
      <c r="BQ15" s="193"/>
      <c r="BR15" s="194"/>
      <c r="BS15" s="198">
        <v>1</v>
      </c>
      <c r="BT15" s="199"/>
      <c r="BU15" s="199"/>
      <c r="BV15" s="199"/>
      <c r="BW15" s="200"/>
      <c r="BX15" s="22">
        <v>0</v>
      </c>
      <c r="BY15" s="22">
        <v>0</v>
      </c>
      <c r="BZ15" s="17">
        <v>1</v>
      </c>
      <c r="CA15" s="1">
        <v>0</v>
      </c>
      <c r="CB15" s="189"/>
      <c r="CC15" s="190"/>
      <c r="CD15" s="190"/>
      <c r="CE15" s="190"/>
      <c r="CF15" s="190"/>
      <c r="CG15" s="191"/>
      <c r="CH15" s="2"/>
      <c r="CI15" s="207"/>
      <c r="CJ15" s="208"/>
      <c r="CK15" s="208"/>
      <c r="CL15" s="208"/>
      <c r="CM15" s="208"/>
      <c r="CN15" s="209"/>
      <c r="CO15" s="261"/>
      <c r="CP15" s="262"/>
      <c r="CQ15" s="262"/>
      <c r="CR15" s="262"/>
      <c r="CS15" s="262"/>
      <c r="CT15" s="263"/>
      <c r="CU15" s="177"/>
      <c r="CV15" s="178"/>
      <c r="CW15" s="178"/>
      <c r="CX15" s="178"/>
      <c r="CY15" s="179"/>
      <c r="CZ15" s="177"/>
      <c r="DA15" s="178"/>
      <c r="DB15" s="178"/>
      <c r="DC15" s="178"/>
      <c r="DD15" s="179"/>
      <c r="DE15" s="22">
        <v>1</v>
      </c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</row>
    <row r="16" spans="1:209" ht="36" customHeight="1">
      <c r="A16" s="177" t="s">
        <v>91</v>
      </c>
      <c r="B16" s="178"/>
      <c r="C16" s="178"/>
      <c r="D16" s="178"/>
      <c r="E16" s="178"/>
      <c r="F16" s="179"/>
      <c r="G16" s="159" t="str">
        <f>'[2]Отчет (2)'!$B$13</f>
        <v>ООО "Энергосеть" </v>
      </c>
      <c r="H16" s="160"/>
      <c r="I16" s="160"/>
      <c r="J16" s="160"/>
      <c r="K16" s="160"/>
      <c r="L16" s="161"/>
      <c r="M16" s="78" t="s">
        <v>60</v>
      </c>
      <c r="N16" s="78" t="s">
        <v>108</v>
      </c>
      <c r="O16" s="78" t="s">
        <v>119</v>
      </c>
      <c r="P16" s="288" t="str">
        <f>'[3]Отчет'!F15</f>
        <v>09,58 2023.04.05</v>
      </c>
      <c r="Q16" s="181"/>
      <c r="R16" s="181"/>
      <c r="S16" s="181"/>
      <c r="T16" s="181"/>
      <c r="U16" s="182"/>
      <c r="V16" s="183" t="str">
        <f>'[3]Отчет'!G15</f>
        <v>13,39  2023.04.05</v>
      </c>
      <c r="W16" s="184"/>
      <c r="X16" s="184"/>
      <c r="Y16" s="184"/>
      <c r="Z16" s="184"/>
      <c r="AA16" s="185"/>
      <c r="AB16" s="4" t="str">
        <f>'[3]Отчет'!H15</f>
        <v>П</v>
      </c>
      <c r="AC16" s="78">
        <f>'[3]Отчет'!I15</f>
        <v>3.68</v>
      </c>
      <c r="AD16" s="3"/>
      <c r="AE16" s="3"/>
      <c r="AF16" s="189" t="str">
        <f>'[3]Отчет'!J15</f>
        <v>КТПм-2510</v>
      </c>
      <c r="AG16" s="190"/>
      <c r="AH16" s="190"/>
      <c r="AI16" s="190"/>
      <c r="AJ16" s="190"/>
      <c r="AK16" s="190"/>
      <c r="AL16" s="191"/>
      <c r="AM16" s="195" t="s">
        <v>122</v>
      </c>
      <c r="AN16" s="196"/>
      <c r="AO16" s="196"/>
      <c r="AP16" s="196"/>
      <c r="AQ16" s="196"/>
      <c r="AR16" s="196"/>
      <c r="AS16" s="197"/>
      <c r="AT16" s="195" t="s">
        <v>122</v>
      </c>
      <c r="AU16" s="196"/>
      <c r="AV16" s="196"/>
      <c r="AW16" s="196"/>
      <c r="AX16" s="196"/>
      <c r="AY16" s="196"/>
      <c r="AZ16" s="197"/>
      <c r="BA16" s="207">
        <v>1</v>
      </c>
      <c r="BB16" s="208"/>
      <c r="BC16" s="208"/>
      <c r="BD16" s="208"/>
      <c r="BE16" s="208"/>
      <c r="BF16" s="209"/>
      <c r="BG16" s="192">
        <v>0</v>
      </c>
      <c r="BH16" s="193"/>
      <c r="BI16" s="193"/>
      <c r="BJ16" s="193"/>
      <c r="BK16" s="193"/>
      <c r="BL16" s="194"/>
      <c r="BM16" s="192">
        <v>0</v>
      </c>
      <c r="BN16" s="193"/>
      <c r="BO16" s="193"/>
      <c r="BP16" s="193"/>
      <c r="BQ16" s="193"/>
      <c r="BR16" s="194"/>
      <c r="BS16" s="198">
        <v>1</v>
      </c>
      <c r="BT16" s="199"/>
      <c r="BU16" s="199"/>
      <c r="BV16" s="199"/>
      <c r="BW16" s="200"/>
      <c r="BX16" s="22">
        <v>0</v>
      </c>
      <c r="BY16" s="22">
        <v>0</v>
      </c>
      <c r="BZ16" s="17">
        <v>1</v>
      </c>
      <c r="CA16" s="1">
        <v>0</v>
      </c>
      <c r="CB16" s="207"/>
      <c r="CC16" s="208"/>
      <c r="CD16" s="208"/>
      <c r="CE16" s="208"/>
      <c r="CF16" s="208"/>
      <c r="CG16" s="209"/>
      <c r="CH16" s="2"/>
      <c r="CI16" s="207"/>
      <c r="CJ16" s="208"/>
      <c r="CK16" s="208"/>
      <c r="CL16" s="208"/>
      <c r="CM16" s="208"/>
      <c r="CN16" s="209"/>
      <c r="CO16" s="177"/>
      <c r="CP16" s="178"/>
      <c r="CQ16" s="178"/>
      <c r="CR16" s="178"/>
      <c r="CS16" s="178"/>
      <c r="CT16" s="179"/>
      <c r="CU16" s="177"/>
      <c r="CV16" s="178"/>
      <c r="CW16" s="178"/>
      <c r="CX16" s="178"/>
      <c r="CY16" s="179"/>
      <c r="CZ16" s="177"/>
      <c r="DA16" s="178"/>
      <c r="DB16" s="178"/>
      <c r="DC16" s="178"/>
      <c r="DD16" s="179"/>
      <c r="DE16" s="22">
        <v>1</v>
      </c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</row>
    <row r="17" spans="1:209" ht="36" customHeight="1">
      <c r="A17" s="177" t="s">
        <v>92</v>
      </c>
      <c r="B17" s="178"/>
      <c r="C17" s="178"/>
      <c r="D17" s="178"/>
      <c r="E17" s="178"/>
      <c r="F17" s="179"/>
      <c r="G17" s="159" t="str">
        <f>'[2]Отчет (2)'!$B$13</f>
        <v>ООО "Энергосеть" </v>
      </c>
      <c r="H17" s="160"/>
      <c r="I17" s="160"/>
      <c r="J17" s="160"/>
      <c r="K17" s="160"/>
      <c r="L17" s="161"/>
      <c r="M17" s="78" t="s">
        <v>60</v>
      </c>
      <c r="N17" s="80" t="s">
        <v>109</v>
      </c>
      <c r="O17" s="78" t="s">
        <v>68</v>
      </c>
      <c r="P17" s="288" t="str">
        <f>'[3]Отчет'!F16</f>
        <v>13,45 2023.04.05</v>
      </c>
      <c r="Q17" s="181"/>
      <c r="R17" s="181"/>
      <c r="S17" s="181"/>
      <c r="T17" s="181"/>
      <c r="U17" s="182"/>
      <c r="V17" s="183" t="str">
        <f>'[3]Отчет'!G16</f>
        <v>13,45 2023.04.05</v>
      </c>
      <c r="W17" s="184"/>
      <c r="X17" s="184"/>
      <c r="Y17" s="184"/>
      <c r="Z17" s="184"/>
      <c r="AA17" s="185"/>
      <c r="AB17" s="4" t="str">
        <f>'[3]Отчет'!H16</f>
        <v>В</v>
      </c>
      <c r="AC17" s="78">
        <f>'[3]Отчет'!I16</f>
        <v>0</v>
      </c>
      <c r="AD17" s="3"/>
      <c r="AE17" s="3"/>
      <c r="AF17" s="289" t="str">
        <f>'[3]Отчет'!J16</f>
        <v>ТП-2568 яч.6</v>
      </c>
      <c r="AG17" s="290"/>
      <c r="AH17" s="290"/>
      <c r="AI17" s="290"/>
      <c r="AJ17" s="290"/>
      <c r="AK17" s="290"/>
      <c r="AL17" s="291"/>
      <c r="AM17" s="195" t="s">
        <v>122</v>
      </c>
      <c r="AN17" s="196"/>
      <c r="AO17" s="196"/>
      <c r="AP17" s="196"/>
      <c r="AQ17" s="196"/>
      <c r="AR17" s="196"/>
      <c r="AS17" s="197"/>
      <c r="AT17" s="189" t="str">
        <f>'[3]Отчет'!$L$16</f>
        <v>ООО "СМУ-96", Торговый центр "Альянс", Ульяновская обл, Ульяновск г, Рябикова ул,  №70</v>
      </c>
      <c r="AU17" s="190"/>
      <c r="AV17" s="190"/>
      <c r="AW17" s="190"/>
      <c r="AX17" s="190"/>
      <c r="AY17" s="190"/>
      <c r="AZ17" s="191"/>
      <c r="BA17" s="198">
        <f>BG17+BM17+BS17</f>
        <v>3</v>
      </c>
      <c r="BB17" s="208"/>
      <c r="BC17" s="208"/>
      <c r="BD17" s="208"/>
      <c r="BE17" s="208"/>
      <c r="BF17" s="209"/>
      <c r="BG17" s="198">
        <v>0</v>
      </c>
      <c r="BH17" s="199"/>
      <c r="BI17" s="199"/>
      <c r="BJ17" s="199"/>
      <c r="BK17" s="199"/>
      <c r="BL17" s="200"/>
      <c r="BM17" s="198">
        <v>1</v>
      </c>
      <c r="BN17" s="199"/>
      <c r="BO17" s="199"/>
      <c r="BP17" s="199"/>
      <c r="BQ17" s="199"/>
      <c r="BR17" s="200"/>
      <c r="BS17" s="192">
        <v>2</v>
      </c>
      <c r="BT17" s="193"/>
      <c r="BU17" s="193"/>
      <c r="BV17" s="193"/>
      <c r="BW17" s="194"/>
      <c r="BX17" s="1">
        <v>0</v>
      </c>
      <c r="BY17" s="1">
        <v>0</v>
      </c>
      <c r="BZ17" s="17">
        <v>3</v>
      </c>
      <c r="CA17" s="1">
        <v>0</v>
      </c>
      <c r="CB17" s="207"/>
      <c r="CC17" s="208"/>
      <c r="CD17" s="208"/>
      <c r="CE17" s="208"/>
      <c r="CF17" s="208"/>
      <c r="CG17" s="209"/>
      <c r="CH17" s="2"/>
      <c r="CI17" s="207"/>
      <c r="CJ17" s="208"/>
      <c r="CK17" s="208"/>
      <c r="CL17" s="208"/>
      <c r="CM17" s="208"/>
      <c r="CN17" s="209"/>
      <c r="CO17" s="177" t="s">
        <v>123</v>
      </c>
      <c r="CP17" s="178"/>
      <c r="CQ17" s="178"/>
      <c r="CR17" s="178"/>
      <c r="CS17" s="178"/>
      <c r="CT17" s="179"/>
      <c r="CU17" s="198" t="str">
        <f>'[3]Отчет'!$Y$16</f>
        <v>3.4.9.1,3.4.14</v>
      </c>
      <c r="CV17" s="199"/>
      <c r="CW17" s="199"/>
      <c r="CX17" s="199"/>
      <c r="CY17" s="200"/>
      <c r="CZ17" s="198" t="str">
        <f>'[3]Отчет'!$Z$16</f>
        <v>4.21</v>
      </c>
      <c r="DA17" s="199"/>
      <c r="DB17" s="199"/>
      <c r="DC17" s="199"/>
      <c r="DD17" s="200"/>
      <c r="DE17" s="22">
        <v>1</v>
      </c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</row>
    <row r="18" spans="1:209" ht="36" customHeight="1">
      <c r="A18" s="177" t="s">
        <v>93</v>
      </c>
      <c r="B18" s="178"/>
      <c r="C18" s="178"/>
      <c r="D18" s="178"/>
      <c r="E18" s="178"/>
      <c r="F18" s="179"/>
      <c r="G18" s="159" t="str">
        <f>'[2]Отчет (2)'!$B$13</f>
        <v>ООО "Энергосеть" </v>
      </c>
      <c r="H18" s="160"/>
      <c r="I18" s="160"/>
      <c r="J18" s="160"/>
      <c r="K18" s="160"/>
      <c r="L18" s="161"/>
      <c r="M18" s="78" t="s">
        <v>60</v>
      </c>
      <c r="N18" s="80" t="s">
        <v>110</v>
      </c>
      <c r="O18" s="78" t="s">
        <v>120</v>
      </c>
      <c r="P18" s="288" t="str">
        <f>'[3]Отчет'!F17</f>
        <v>10,21  2023.04.06</v>
      </c>
      <c r="Q18" s="181"/>
      <c r="R18" s="181"/>
      <c r="S18" s="181"/>
      <c r="T18" s="181"/>
      <c r="U18" s="182"/>
      <c r="V18" s="183" t="str">
        <f>'[3]Отчет'!G17</f>
        <v>14,25  2023.04.06</v>
      </c>
      <c r="W18" s="184"/>
      <c r="X18" s="184"/>
      <c r="Y18" s="184"/>
      <c r="Z18" s="184"/>
      <c r="AA18" s="185"/>
      <c r="AB18" s="4" t="str">
        <f>'[3]Отчет'!H17</f>
        <v>П</v>
      </c>
      <c r="AC18" s="78">
        <f>'[3]Отчет'!I17</f>
        <v>4.07</v>
      </c>
      <c r="AD18" s="3"/>
      <c r="AE18" s="3"/>
      <c r="AF18" s="189" t="str">
        <f>'[3]Отчет'!J17</f>
        <v>КТПм-3411</v>
      </c>
      <c r="AG18" s="190"/>
      <c r="AH18" s="190"/>
      <c r="AI18" s="190"/>
      <c r="AJ18" s="190"/>
      <c r="AK18" s="190"/>
      <c r="AL18" s="191"/>
      <c r="AM18" s="195" t="s">
        <v>122</v>
      </c>
      <c r="AN18" s="196"/>
      <c r="AO18" s="196"/>
      <c r="AP18" s="196"/>
      <c r="AQ18" s="196"/>
      <c r="AR18" s="196"/>
      <c r="AS18" s="197"/>
      <c r="AT18" s="189" t="s">
        <v>122</v>
      </c>
      <c r="AU18" s="190"/>
      <c r="AV18" s="190"/>
      <c r="AW18" s="190"/>
      <c r="AX18" s="190"/>
      <c r="AY18" s="190"/>
      <c r="AZ18" s="191"/>
      <c r="BA18" s="198">
        <f aca="true" t="shared" si="0" ref="BA18:BA26">BG18+BM18+BS18</f>
        <v>1</v>
      </c>
      <c r="BB18" s="208"/>
      <c r="BC18" s="208"/>
      <c r="BD18" s="208"/>
      <c r="BE18" s="208"/>
      <c r="BF18" s="209"/>
      <c r="BG18" s="198">
        <v>0</v>
      </c>
      <c r="BH18" s="199"/>
      <c r="BI18" s="199"/>
      <c r="BJ18" s="199"/>
      <c r="BK18" s="199"/>
      <c r="BL18" s="200"/>
      <c r="BM18" s="198">
        <v>0</v>
      </c>
      <c r="BN18" s="199"/>
      <c r="BO18" s="199"/>
      <c r="BP18" s="199"/>
      <c r="BQ18" s="199"/>
      <c r="BR18" s="200"/>
      <c r="BS18" s="192">
        <v>1</v>
      </c>
      <c r="BT18" s="193"/>
      <c r="BU18" s="193"/>
      <c r="BV18" s="193"/>
      <c r="BW18" s="194"/>
      <c r="BX18" s="1">
        <v>0</v>
      </c>
      <c r="BY18" s="1">
        <v>0</v>
      </c>
      <c r="BZ18" s="17">
        <v>1</v>
      </c>
      <c r="CA18" s="1">
        <v>0</v>
      </c>
      <c r="CB18" s="207"/>
      <c r="CC18" s="208"/>
      <c r="CD18" s="208"/>
      <c r="CE18" s="208"/>
      <c r="CF18" s="208"/>
      <c r="CG18" s="209"/>
      <c r="CH18" s="2"/>
      <c r="CI18" s="207"/>
      <c r="CJ18" s="208"/>
      <c r="CK18" s="208"/>
      <c r="CL18" s="208"/>
      <c r="CM18" s="208"/>
      <c r="CN18" s="209"/>
      <c r="CO18" s="177"/>
      <c r="CP18" s="178"/>
      <c r="CQ18" s="178"/>
      <c r="CR18" s="178"/>
      <c r="CS18" s="178"/>
      <c r="CT18" s="179"/>
      <c r="CU18" s="177"/>
      <c r="CV18" s="178"/>
      <c r="CW18" s="178"/>
      <c r="CX18" s="178"/>
      <c r="CY18" s="179"/>
      <c r="CZ18" s="177"/>
      <c r="DA18" s="178"/>
      <c r="DB18" s="178"/>
      <c r="DC18" s="178"/>
      <c r="DD18" s="179"/>
      <c r="DE18" s="22">
        <v>1</v>
      </c>
      <c r="DF18" s="69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</row>
    <row r="19" spans="1:209" ht="36" customHeight="1">
      <c r="A19" s="177" t="s">
        <v>94</v>
      </c>
      <c r="B19" s="178"/>
      <c r="C19" s="178"/>
      <c r="D19" s="178"/>
      <c r="E19" s="178"/>
      <c r="F19" s="179"/>
      <c r="G19" s="159" t="str">
        <f>'[2]Отчет (2)'!$B$13</f>
        <v>ООО "Энергосеть" </v>
      </c>
      <c r="H19" s="160"/>
      <c r="I19" s="160"/>
      <c r="J19" s="160"/>
      <c r="K19" s="160"/>
      <c r="L19" s="161"/>
      <c r="M19" s="78" t="s">
        <v>60</v>
      </c>
      <c r="N19" s="80" t="s">
        <v>111</v>
      </c>
      <c r="O19" s="78" t="s">
        <v>120</v>
      </c>
      <c r="P19" s="288" t="str">
        <f>'[3]Отчет'!F18</f>
        <v>11,29  2023.04.06</v>
      </c>
      <c r="Q19" s="181"/>
      <c r="R19" s="181"/>
      <c r="S19" s="181"/>
      <c r="T19" s="181"/>
      <c r="U19" s="182"/>
      <c r="V19" s="183" t="str">
        <f>'[3]Отчет'!G18</f>
        <v>14,12  2023.04.06</v>
      </c>
      <c r="W19" s="184"/>
      <c r="X19" s="184"/>
      <c r="Y19" s="184"/>
      <c r="Z19" s="184"/>
      <c r="AA19" s="185"/>
      <c r="AB19" s="4" t="str">
        <f>'[3]Отчет'!H18</f>
        <v>П</v>
      </c>
      <c r="AC19" s="78">
        <f>'[3]Отчет'!I18</f>
        <v>2.72</v>
      </c>
      <c r="AD19" s="3"/>
      <c r="AE19" s="3"/>
      <c r="AF19" s="189" t="str">
        <f>'[3]Отчет'!J18</f>
        <v>КТПм-1159</v>
      </c>
      <c r="AG19" s="190"/>
      <c r="AH19" s="190"/>
      <c r="AI19" s="190"/>
      <c r="AJ19" s="190"/>
      <c r="AK19" s="190"/>
      <c r="AL19" s="191"/>
      <c r="AM19" s="195" t="s">
        <v>122</v>
      </c>
      <c r="AN19" s="196"/>
      <c r="AO19" s="196"/>
      <c r="AP19" s="196"/>
      <c r="AQ19" s="196"/>
      <c r="AR19" s="196"/>
      <c r="AS19" s="197"/>
      <c r="AT19" s="189" t="s">
        <v>122</v>
      </c>
      <c r="AU19" s="190"/>
      <c r="AV19" s="190"/>
      <c r="AW19" s="190"/>
      <c r="AX19" s="190"/>
      <c r="AY19" s="190"/>
      <c r="AZ19" s="191"/>
      <c r="BA19" s="198">
        <f t="shared" si="0"/>
        <v>1</v>
      </c>
      <c r="BB19" s="208"/>
      <c r="BC19" s="208"/>
      <c r="BD19" s="208"/>
      <c r="BE19" s="208"/>
      <c r="BF19" s="209"/>
      <c r="BG19" s="198">
        <v>0</v>
      </c>
      <c r="BH19" s="199"/>
      <c r="BI19" s="199"/>
      <c r="BJ19" s="199"/>
      <c r="BK19" s="199"/>
      <c r="BL19" s="200"/>
      <c r="BM19" s="198">
        <v>0</v>
      </c>
      <c r="BN19" s="199"/>
      <c r="BO19" s="199"/>
      <c r="BP19" s="199"/>
      <c r="BQ19" s="199"/>
      <c r="BR19" s="200"/>
      <c r="BS19" s="192">
        <v>1</v>
      </c>
      <c r="BT19" s="193"/>
      <c r="BU19" s="193"/>
      <c r="BV19" s="193"/>
      <c r="BW19" s="194"/>
      <c r="BX19" s="1">
        <v>0</v>
      </c>
      <c r="BY19" s="1">
        <v>0</v>
      </c>
      <c r="BZ19" s="12">
        <v>1</v>
      </c>
      <c r="CA19" s="1">
        <v>0</v>
      </c>
      <c r="CB19" s="207"/>
      <c r="CC19" s="208"/>
      <c r="CD19" s="208"/>
      <c r="CE19" s="208"/>
      <c r="CF19" s="208"/>
      <c r="CG19" s="209"/>
      <c r="CH19" s="2"/>
      <c r="CI19" s="207"/>
      <c r="CJ19" s="208"/>
      <c r="CK19" s="208"/>
      <c r="CL19" s="208"/>
      <c r="CM19" s="208"/>
      <c r="CN19" s="209"/>
      <c r="CO19" s="177"/>
      <c r="CP19" s="178"/>
      <c r="CQ19" s="178"/>
      <c r="CR19" s="178"/>
      <c r="CS19" s="178"/>
      <c r="CT19" s="179"/>
      <c r="CU19" s="177"/>
      <c r="CV19" s="178"/>
      <c r="CW19" s="178"/>
      <c r="CX19" s="178"/>
      <c r="CY19" s="179"/>
      <c r="CZ19" s="177"/>
      <c r="DA19" s="178"/>
      <c r="DB19" s="178"/>
      <c r="DC19" s="178"/>
      <c r="DD19" s="179"/>
      <c r="DE19" s="1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</row>
    <row r="20" spans="1:209" ht="36" customHeight="1">
      <c r="A20" s="177" t="s">
        <v>95</v>
      </c>
      <c r="B20" s="178"/>
      <c r="C20" s="178"/>
      <c r="D20" s="178"/>
      <c r="E20" s="178"/>
      <c r="F20" s="179"/>
      <c r="G20" s="159" t="str">
        <f>'[2]Отчет (2)'!$B$13</f>
        <v>ООО "Энергосеть" </v>
      </c>
      <c r="H20" s="160"/>
      <c r="I20" s="160"/>
      <c r="J20" s="160"/>
      <c r="K20" s="160"/>
      <c r="L20" s="161"/>
      <c r="M20" s="78" t="s">
        <v>60</v>
      </c>
      <c r="N20" s="80" t="s">
        <v>112</v>
      </c>
      <c r="O20" s="78" t="s">
        <v>120</v>
      </c>
      <c r="P20" s="288" t="str">
        <f>'[3]Отчет'!F19</f>
        <v>10,30  2023.04.10</v>
      </c>
      <c r="Q20" s="181"/>
      <c r="R20" s="181"/>
      <c r="S20" s="181"/>
      <c r="T20" s="181"/>
      <c r="U20" s="182"/>
      <c r="V20" s="183" t="str">
        <f>'[3]Отчет'!G19</f>
        <v>13,40  2023.04.10</v>
      </c>
      <c r="W20" s="184"/>
      <c r="X20" s="184"/>
      <c r="Y20" s="184"/>
      <c r="Z20" s="184"/>
      <c r="AA20" s="185"/>
      <c r="AB20" s="4" t="str">
        <f>'[3]Отчет'!H19</f>
        <v>П</v>
      </c>
      <c r="AC20" s="78">
        <f>'[3]Отчет'!I19</f>
        <v>3.17</v>
      </c>
      <c r="AD20" s="3"/>
      <c r="AE20" s="3"/>
      <c r="AF20" s="189" t="str">
        <f>'[3]Отчет'!J19</f>
        <v>КТПм-1599</v>
      </c>
      <c r="AG20" s="190"/>
      <c r="AH20" s="190"/>
      <c r="AI20" s="190"/>
      <c r="AJ20" s="190"/>
      <c r="AK20" s="190"/>
      <c r="AL20" s="191"/>
      <c r="AM20" s="195" t="s">
        <v>122</v>
      </c>
      <c r="AN20" s="196"/>
      <c r="AO20" s="196"/>
      <c r="AP20" s="196"/>
      <c r="AQ20" s="196"/>
      <c r="AR20" s="196"/>
      <c r="AS20" s="197"/>
      <c r="AT20" s="189" t="s">
        <v>122</v>
      </c>
      <c r="AU20" s="190"/>
      <c r="AV20" s="190"/>
      <c r="AW20" s="190"/>
      <c r="AX20" s="190"/>
      <c r="AY20" s="190"/>
      <c r="AZ20" s="191"/>
      <c r="BA20" s="198">
        <f t="shared" si="0"/>
        <v>1</v>
      </c>
      <c r="BB20" s="208"/>
      <c r="BC20" s="208"/>
      <c r="BD20" s="208"/>
      <c r="BE20" s="208"/>
      <c r="BF20" s="209"/>
      <c r="BG20" s="198">
        <v>0</v>
      </c>
      <c r="BH20" s="199"/>
      <c r="BI20" s="199"/>
      <c r="BJ20" s="199"/>
      <c r="BK20" s="199"/>
      <c r="BL20" s="200"/>
      <c r="BM20" s="198">
        <v>0</v>
      </c>
      <c r="BN20" s="199"/>
      <c r="BO20" s="199"/>
      <c r="BP20" s="199"/>
      <c r="BQ20" s="199"/>
      <c r="BR20" s="200"/>
      <c r="BS20" s="192">
        <v>1</v>
      </c>
      <c r="BT20" s="193"/>
      <c r="BU20" s="193"/>
      <c r="BV20" s="193"/>
      <c r="BW20" s="194"/>
      <c r="BX20" s="1">
        <v>0</v>
      </c>
      <c r="BY20" s="1">
        <v>0</v>
      </c>
      <c r="BZ20" s="12">
        <v>1</v>
      </c>
      <c r="CA20" s="1">
        <v>0</v>
      </c>
      <c r="CB20" s="207"/>
      <c r="CC20" s="208"/>
      <c r="CD20" s="208"/>
      <c r="CE20" s="208"/>
      <c r="CF20" s="208"/>
      <c r="CG20" s="209"/>
      <c r="CH20" s="2"/>
      <c r="CI20" s="207"/>
      <c r="CJ20" s="208"/>
      <c r="CK20" s="208"/>
      <c r="CL20" s="208"/>
      <c r="CM20" s="208"/>
      <c r="CN20" s="209"/>
      <c r="CO20" s="177"/>
      <c r="CP20" s="178"/>
      <c r="CQ20" s="178"/>
      <c r="CR20" s="178"/>
      <c r="CS20" s="178"/>
      <c r="CT20" s="179"/>
      <c r="CU20" s="177"/>
      <c r="CV20" s="178"/>
      <c r="CW20" s="178"/>
      <c r="CX20" s="178"/>
      <c r="CY20" s="179"/>
      <c r="CZ20" s="177"/>
      <c r="DA20" s="178"/>
      <c r="DB20" s="178"/>
      <c r="DC20" s="178"/>
      <c r="DD20" s="179"/>
      <c r="DE20" s="1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</row>
    <row r="21" spans="1:209" ht="36" customHeight="1">
      <c r="A21" s="177" t="s">
        <v>96</v>
      </c>
      <c r="B21" s="178"/>
      <c r="C21" s="178"/>
      <c r="D21" s="178"/>
      <c r="E21" s="178"/>
      <c r="F21" s="179"/>
      <c r="G21" s="159" t="str">
        <f>'[2]Отчет (2)'!$B$13</f>
        <v>ООО "Энергосеть" </v>
      </c>
      <c r="H21" s="160"/>
      <c r="I21" s="160"/>
      <c r="J21" s="160"/>
      <c r="K21" s="160"/>
      <c r="L21" s="161"/>
      <c r="M21" s="78" t="s">
        <v>60</v>
      </c>
      <c r="N21" s="80" t="s">
        <v>113</v>
      </c>
      <c r="O21" s="78" t="s">
        <v>120</v>
      </c>
      <c r="P21" s="288" t="str">
        <f>'[3]Отчет'!F20</f>
        <v>10,30  2023.04.11</v>
      </c>
      <c r="Q21" s="181"/>
      <c r="R21" s="181"/>
      <c r="S21" s="181"/>
      <c r="T21" s="181"/>
      <c r="U21" s="182"/>
      <c r="V21" s="216" t="str">
        <f>'[3]Отчет'!G20</f>
        <v>14,15   2023.04.11</v>
      </c>
      <c r="W21" s="217"/>
      <c r="X21" s="217"/>
      <c r="Y21" s="217"/>
      <c r="Z21" s="217"/>
      <c r="AA21" s="218"/>
      <c r="AB21" s="4" t="str">
        <f>'[3]Отчет'!H20</f>
        <v>П</v>
      </c>
      <c r="AC21" s="78">
        <f>'[3]Отчет'!I20</f>
        <v>3.75</v>
      </c>
      <c r="AD21" s="3"/>
      <c r="AE21" s="3"/>
      <c r="AF21" s="189" t="str">
        <f>'[3]Отчет'!J20</f>
        <v>КТПм-3150</v>
      </c>
      <c r="AG21" s="190"/>
      <c r="AH21" s="190"/>
      <c r="AI21" s="190"/>
      <c r="AJ21" s="190"/>
      <c r="AK21" s="190"/>
      <c r="AL21" s="191"/>
      <c r="AM21" s="195" t="s">
        <v>122</v>
      </c>
      <c r="AN21" s="196"/>
      <c r="AO21" s="196"/>
      <c r="AP21" s="196"/>
      <c r="AQ21" s="196"/>
      <c r="AR21" s="196"/>
      <c r="AS21" s="197"/>
      <c r="AT21" s="189" t="s">
        <v>122</v>
      </c>
      <c r="AU21" s="190"/>
      <c r="AV21" s="190"/>
      <c r="AW21" s="190"/>
      <c r="AX21" s="190"/>
      <c r="AY21" s="190"/>
      <c r="AZ21" s="191"/>
      <c r="BA21" s="198">
        <f t="shared" si="0"/>
        <v>1</v>
      </c>
      <c r="BB21" s="208"/>
      <c r="BC21" s="208"/>
      <c r="BD21" s="208"/>
      <c r="BE21" s="208"/>
      <c r="BF21" s="209"/>
      <c r="BG21" s="198">
        <v>0</v>
      </c>
      <c r="BH21" s="199"/>
      <c r="BI21" s="199"/>
      <c r="BJ21" s="199"/>
      <c r="BK21" s="199"/>
      <c r="BL21" s="200"/>
      <c r="BM21" s="198">
        <v>0</v>
      </c>
      <c r="BN21" s="199"/>
      <c r="BO21" s="199"/>
      <c r="BP21" s="199"/>
      <c r="BQ21" s="199"/>
      <c r="BR21" s="200"/>
      <c r="BS21" s="192">
        <v>1</v>
      </c>
      <c r="BT21" s="193"/>
      <c r="BU21" s="193"/>
      <c r="BV21" s="193"/>
      <c r="BW21" s="194"/>
      <c r="BX21" s="1">
        <v>0</v>
      </c>
      <c r="BY21" s="1">
        <v>0</v>
      </c>
      <c r="BZ21" s="12">
        <v>1</v>
      </c>
      <c r="CA21" s="1">
        <v>0</v>
      </c>
      <c r="CB21" s="207"/>
      <c r="CC21" s="208"/>
      <c r="CD21" s="208"/>
      <c r="CE21" s="208"/>
      <c r="CF21" s="208"/>
      <c r="CG21" s="209"/>
      <c r="CH21" s="2"/>
      <c r="CI21" s="207"/>
      <c r="CJ21" s="208"/>
      <c r="CK21" s="208"/>
      <c r="CL21" s="208"/>
      <c r="CM21" s="208"/>
      <c r="CN21" s="209"/>
      <c r="CO21" s="177"/>
      <c r="CP21" s="178"/>
      <c r="CQ21" s="178"/>
      <c r="CR21" s="178"/>
      <c r="CS21" s="178"/>
      <c r="CT21" s="179"/>
      <c r="CU21" s="177"/>
      <c r="CV21" s="178"/>
      <c r="CW21" s="178"/>
      <c r="CX21" s="178"/>
      <c r="CY21" s="179"/>
      <c r="CZ21" s="177"/>
      <c r="DA21" s="178"/>
      <c r="DB21" s="178"/>
      <c r="DC21" s="178"/>
      <c r="DD21" s="179"/>
      <c r="DE21" s="1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</row>
    <row r="22" spans="1:209" ht="36" customHeight="1">
      <c r="A22" s="177" t="s">
        <v>97</v>
      </c>
      <c r="B22" s="178"/>
      <c r="C22" s="178"/>
      <c r="D22" s="178"/>
      <c r="E22" s="178"/>
      <c r="F22" s="179"/>
      <c r="G22" s="159" t="str">
        <f>'[2]Отчет (2)'!$B$13</f>
        <v>ООО "Энергосеть" </v>
      </c>
      <c r="H22" s="160"/>
      <c r="I22" s="160"/>
      <c r="J22" s="160"/>
      <c r="K22" s="160"/>
      <c r="L22" s="161"/>
      <c r="M22" s="78" t="s">
        <v>60</v>
      </c>
      <c r="N22" s="80" t="s">
        <v>114</v>
      </c>
      <c r="O22" s="78" t="s">
        <v>120</v>
      </c>
      <c r="P22" s="288" t="str">
        <f>'[3]Отчет'!F21</f>
        <v>11,05  2023.04.11</v>
      </c>
      <c r="Q22" s="181"/>
      <c r="R22" s="181"/>
      <c r="S22" s="181"/>
      <c r="T22" s="181"/>
      <c r="U22" s="182"/>
      <c r="V22" s="216" t="str">
        <f>'[3]Отчет'!G21</f>
        <v>13,20  2023.04.11</v>
      </c>
      <c r="W22" s="217"/>
      <c r="X22" s="217"/>
      <c r="Y22" s="217"/>
      <c r="Z22" s="217"/>
      <c r="AA22" s="218"/>
      <c r="AB22" s="4" t="str">
        <f>'[3]Отчет'!H21</f>
        <v>П</v>
      </c>
      <c r="AC22" s="78">
        <f>'[3]Отчет'!I21</f>
        <v>2.25</v>
      </c>
      <c r="AD22" s="3"/>
      <c r="AE22" s="3"/>
      <c r="AF22" s="189" t="str">
        <f>'[3]Отчет'!J21</f>
        <v>КТПм-1382</v>
      </c>
      <c r="AG22" s="190"/>
      <c r="AH22" s="190"/>
      <c r="AI22" s="190"/>
      <c r="AJ22" s="190"/>
      <c r="AK22" s="190"/>
      <c r="AL22" s="191"/>
      <c r="AM22" s="195" t="s">
        <v>122</v>
      </c>
      <c r="AN22" s="196"/>
      <c r="AO22" s="196"/>
      <c r="AP22" s="196"/>
      <c r="AQ22" s="196"/>
      <c r="AR22" s="196"/>
      <c r="AS22" s="197"/>
      <c r="AT22" s="189" t="s">
        <v>122</v>
      </c>
      <c r="AU22" s="190"/>
      <c r="AV22" s="190"/>
      <c r="AW22" s="190"/>
      <c r="AX22" s="190"/>
      <c r="AY22" s="190"/>
      <c r="AZ22" s="191"/>
      <c r="BA22" s="198">
        <f t="shared" si="0"/>
        <v>1</v>
      </c>
      <c r="BB22" s="208"/>
      <c r="BC22" s="208"/>
      <c r="BD22" s="208"/>
      <c r="BE22" s="208"/>
      <c r="BF22" s="209"/>
      <c r="BG22" s="198">
        <v>0</v>
      </c>
      <c r="BH22" s="199"/>
      <c r="BI22" s="199"/>
      <c r="BJ22" s="199"/>
      <c r="BK22" s="199"/>
      <c r="BL22" s="200"/>
      <c r="BM22" s="198">
        <v>0</v>
      </c>
      <c r="BN22" s="199"/>
      <c r="BO22" s="199"/>
      <c r="BP22" s="199"/>
      <c r="BQ22" s="199"/>
      <c r="BR22" s="200"/>
      <c r="BS22" s="192">
        <v>1</v>
      </c>
      <c r="BT22" s="193"/>
      <c r="BU22" s="193"/>
      <c r="BV22" s="193"/>
      <c r="BW22" s="194"/>
      <c r="BX22" s="1">
        <v>0</v>
      </c>
      <c r="BY22" s="1">
        <v>0</v>
      </c>
      <c r="BZ22" s="12">
        <v>1</v>
      </c>
      <c r="CA22" s="1">
        <v>0</v>
      </c>
      <c r="CB22" s="207"/>
      <c r="CC22" s="208"/>
      <c r="CD22" s="208"/>
      <c r="CE22" s="208"/>
      <c r="CF22" s="208"/>
      <c r="CG22" s="209"/>
      <c r="CH22" s="2"/>
      <c r="CI22" s="207"/>
      <c r="CJ22" s="208"/>
      <c r="CK22" s="208"/>
      <c r="CL22" s="208"/>
      <c r="CM22" s="208"/>
      <c r="CN22" s="209"/>
      <c r="CO22" s="177"/>
      <c r="CP22" s="178"/>
      <c r="CQ22" s="178"/>
      <c r="CR22" s="178"/>
      <c r="CS22" s="178"/>
      <c r="CT22" s="179"/>
      <c r="CU22" s="177"/>
      <c r="CV22" s="178"/>
      <c r="CW22" s="178"/>
      <c r="CX22" s="178"/>
      <c r="CY22" s="179"/>
      <c r="CZ22" s="177"/>
      <c r="DA22" s="178"/>
      <c r="DB22" s="178"/>
      <c r="DC22" s="178"/>
      <c r="DD22" s="179"/>
      <c r="DE22" s="1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</row>
    <row r="23" spans="1:209" ht="36" customHeight="1">
      <c r="A23" s="177" t="s">
        <v>98</v>
      </c>
      <c r="B23" s="178"/>
      <c r="C23" s="178"/>
      <c r="D23" s="178"/>
      <c r="E23" s="178"/>
      <c r="F23" s="179"/>
      <c r="G23" s="159" t="str">
        <f>'[2]Отчет (2)'!$B$13</f>
        <v>ООО "Энергосеть" </v>
      </c>
      <c r="H23" s="160"/>
      <c r="I23" s="160"/>
      <c r="J23" s="160"/>
      <c r="K23" s="160"/>
      <c r="L23" s="161"/>
      <c r="M23" s="79" t="s">
        <v>60</v>
      </c>
      <c r="N23" s="79" t="s">
        <v>115</v>
      </c>
      <c r="O23" s="79" t="s">
        <v>121</v>
      </c>
      <c r="P23" s="288" t="str">
        <f>'[3]Отчет'!F22</f>
        <v>08,48  2023.04.18</v>
      </c>
      <c r="Q23" s="181"/>
      <c r="R23" s="181"/>
      <c r="S23" s="181"/>
      <c r="T23" s="181"/>
      <c r="U23" s="182"/>
      <c r="V23" s="216" t="str">
        <f>'[3]Отчет'!G22</f>
        <v>12,49  2023.04.18</v>
      </c>
      <c r="W23" s="217"/>
      <c r="X23" s="217"/>
      <c r="Y23" s="217"/>
      <c r="Z23" s="217"/>
      <c r="AA23" s="218"/>
      <c r="AB23" s="4" t="str">
        <f>'[3]Отчет'!H22</f>
        <v>П</v>
      </c>
      <c r="AC23" s="79">
        <f>'[3]Отчет'!I22</f>
        <v>4.02</v>
      </c>
      <c r="AD23" s="3"/>
      <c r="AE23" s="3"/>
      <c r="AF23" s="289" t="str">
        <f>'[3]Отчет'!J22</f>
        <v>ТП-3927;ТП-3725</v>
      </c>
      <c r="AG23" s="290"/>
      <c r="AH23" s="290"/>
      <c r="AI23" s="290"/>
      <c r="AJ23" s="290"/>
      <c r="AK23" s="290"/>
      <c r="AL23" s="291"/>
      <c r="AM23" s="195" t="s">
        <v>122</v>
      </c>
      <c r="AN23" s="196"/>
      <c r="AO23" s="196"/>
      <c r="AP23" s="196"/>
      <c r="AQ23" s="196"/>
      <c r="AR23" s="196"/>
      <c r="AS23" s="197"/>
      <c r="AT23" s="189" t="s">
        <v>122</v>
      </c>
      <c r="AU23" s="190"/>
      <c r="AV23" s="190"/>
      <c r="AW23" s="190"/>
      <c r="AX23" s="190"/>
      <c r="AY23" s="190"/>
      <c r="AZ23" s="191"/>
      <c r="BA23" s="198">
        <f t="shared" si="0"/>
        <v>1</v>
      </c>
      <c r="BB23" s="208"/>
      <c r="BC23" s="208"/>
      <c r="BD23" s="208"/>
      <c r="BE23" s="208"/>
      <c r="BF23" s="209"/>
      <c r="BG23" s="198">
        <v>0</v>
      </c>
      <c r="BH23" s="199"/>
      <c r="BI23" s="199"/>
      <c r="BJ23" s="199"/>
      <c r="BK23" s="199"/>
      <c r="BL23" s="200"/>
      <c r="BM23" s="198">
        <v>0</v>
      </c>
      <c r="BN23" s="199"/>
      <c r="BO23" s="199"/>
      <c r="BP23" s="199"/>
      <c r="BQ23" s="199"/>
      <c r="BR23" s="200"/>
      <c r="BS23" s="192">
        <v>1</v>
      </c>
      <c r="BT23" s="193"/>
      <c r="BU23" s="193"/>
      <c r="BV23" s="193"/>
      <c r="BW23" s="194"/>
      <c r="BX23" s="1">
        <v>0</v>
      </c>
      <c r="BY23" s="1">
        <v>0</v>
      </c>
      <c r="BZ23" s="12">
        <v>1</v>
      </c>
      <c r="CA23" s="1">
        <v>0</v>
      </c>
      <c r="CB23" s="207"/>
      <c r="CC23" s="208"/>
      <c r="CD23" s="208"/>
      <c r="CE23" s="208"/>
      <c r="CF23" s="208"/>
      <c r="CG23" s="209"/>
      <c r="CH23" s="2"/>
      <c r="CI23" s="207"/>
      <c r="CJ23" s="208"/>
      <c r="CK23" s="208"/>
      <c r="CL23" s="208"/>
      <c r="CM23" s="208"/>
      <c r="CN23" s="209"/>
      <c r="CO23" s="177"/>
      <c r="CP23" s="178"/>
      <c r="CQ23" s="178"/>
      <c r="CR23" s="178"/>
      <c r="CS23" s="178"/>
      <c r="CT23" s="179"/>
      <c r="CU23" s="177"/>
      <c r="CV23" s="178"/>
      <c r="CW23" s="178"/>
      <c r="CX23" s="178"/>
      <c r="CY23" s="179"/>
      <c r="CZ23" s="177"/>
      <c r="DA23" s="178"/>
      <c r="DB23" s="178"/>
      <c r="DC23" s="178"/>
      <c r="DD23" s="179"/>
      <c r="DE23" s="1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</row>
    <row r="24" spans="1:209" ht="36" customHeight="1">
      <c r="A24" s="177" t="s">
        <v>99</v>
      </c>
      <c r="B24" s="178"/>
      <c r="C24" s="178"/>
      <c r="D24" s="178"/>
      <c r="E24" s="178"/>
      <c r="F24" s="179"/>
      <c r="G24" s="159" t="str">
        <f>'[2]Отчет (2)'!$B$13</f>
        <v>ООО "Энергосеть" </v>
      </c>
      <c r="H24" s="160"/>
      <c r="I24" s="160"/>
      <c r="J24" s="160"/>
      <c r="K24" s="160"/>
      <c r="L24" s="161"/>
      <c r="M24" s="78" t="s">
        <v>60</v>
      </c>
      <c r="N24" s="80" t="s">
        <v>116</v>
      </c>
      <c r="O24" s="78" t="s">
        <v>120</v>
      </c>
      <c r="P24" s="288" t="str">
        <f>'[3]Отчет'!F23</f>
        <v>11,19  2023.04.18</v>
      </c>
      <c r="Q24" s="181"/>
      <c r="R24" s="181"/>
      <c r="S24" s="181"/>
      <c r="T24" s="181"/>
      <c r="U24" s="182"/>
      <c r="V24" s="216" t="str">
        <f>'[3]Отчет'!G23</f>
        <v>13,41  2023.04.18</v>
      </c>
      <c r="W24" s="217"/>
      <c r="X24" s="217"/>
      <c r="Y24" s="217"/>
      <c r="Z24" s="217"/>
      <c r="AA24" s="218"/>
      <c r="AB24" s="4" t="str">
        <f>'[3]Отчет'!H23</f>
        <v>П</v>
      </c>
      <c r="AC24" s="78">
        <f>'[3]Отчет'!I23</f>
        <v>3.62</v>
      </c>
      <c r="AD24" s="3"/>
      <c r="AE24" s="3"/>
      <c r="AF24" s="189" t="str">
        <f>'[3]Отчет'!J23</f>
        <v>КТПм-1598</v>
      </c>
      <c r="AG24" s="190"/>
      <c r="AH24" s="190"/>
      <c r="AI24" s="190"/>
      <c r="AJ24" s="190"/>
      <c r="AK24" s="190"/>
      <c r="AL24" s="191"/>
      <c r="AM24" s="195" t="s">
        <v>122</v>
      </c>
      <c r="AN24" s="196"/>
      <c r="AO24" s="196"/>
      <c r="AP24" s="196"/>
      <c r="AQ24" s="196"/>
      <c r="AR24" s="196"/>
      <c r="AS24" s="197"/>
      <c r="AT24" s="189" t="s">
        <v>122</v>
      </c>
      <c r="AU24" s="190"/>
      <c r="AV24" s="190"/>
      <c r="AW24" s="190"/>
      <c r="AX24" s="190"/>
      <c r="AY24" s="190"/>
      <c r="AZ24" s="191"/>
      <c r="BA24" s="198">
        <f t="shared" si="0"/>
        <v>1</v>
      </c>
      <c r="BB24" s="208"/>
      <c r="BC24" s="208"/>
      <c r="BD24" s="208"/>
      <c r="BE24" s="208"/>
      <c r="BF24" s="209"/>
      <c r="BG24" s="198">
        <v>0</v>
      </c>
      <c r="BH24" s="199"/>
      <c r="BI24" s="199"/>
      <c r="BJ24" s="199"/>
      <c r="BK24" s="199"/>
      <c r="BL24" s="200"/>
      <c r="BM24" s="198">
        <v>0</v>
      </c>
      <c r="BN24" s="199"/>
      <c r="BO24" s="199"/>
      <c r="BP24" s="199"/>
      <c r="BQ24" s="199"/>
      <c r="BR24" s="200"/>
      <c r="BS24" s="192">
        <v>1</v>
      </c>
      <c r="BT24" s="193"/>
      <c r="BU24" s="193"/>
      <c r="BV24" s="193"/>
      <c r="BW24" s="194"/>
      <c r="BX24" s="1">
        <v>0</v>
      </c>
      <c r="BY24" s="1">
        <v>0</v>
      </c>
      <c r="BZ24" s="12"/>
      <c r="CA24" s="1">
        <v>0</v>
      </c>
      <c r="CB24" s="207"/>
      <c r="CC24" s="208"/>
      <c r="CD24" s="208"/>
      <c r="CE24" s="208"/>
      <c r="CF24" s="208"/>
      <c r="CG24" s="209"/>
      <c r="CH24" s="2"/>
      <c r="CI24" s="207"/>
      <c r="CJ24" s="208"/>
      <c r="CK24" s="208"/>
      <c r="CL24" s="208"/>
      <c r="CM24" s="208"/>
      <c r="CN24" s="209"/>
      <c r="CO24" s="177"/>
      <c r="CP24" s="178"/>
      <c r="CQ24" s="178"/>
      <c r="CR24" s="178"/>
      <c r="CS24" s="178"/>
      <c r="CT24" s="179"/>
      <c r="CU24" s="177"/>
      <c r="CV24" s="178"/>
      <c r="CW24" s="178"/>
      <c r="CX24" s="178"/>
      <c r="CY24" s="179"/>
      <c r="CZ24" s="177"/>
      <c r="DA24" s="178"/>
      <c r="DB24" s="178"/>
      <c r="DC24" s="178"/>
      <c r="DD24" s="179"/>
      <c r="DE24" s="1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</row>
    <row r="25" spans="1:209" ht="36" customHeight="1">
      <c r="A25" s="177" t="s">
        <v>100</v>
      </c>
      <c r="B25" s="178"/>
      <c r="C25" s="178"/>
      <c r="D25" s="178"/>
      <c r="E25" s="178"/>
      <c r="F25" s="179"/>
      <c r="G25" s="159" t="str">
        <f>'[2]Отчет (2)'!$B$13</f>
        <v>ООО "Энергосеть" </v>
      </c>
      <c r="H25" s="160"/>
      <c r="I25" s="160"/>
      <c r="J25" s="160"/>
      <c r="K25" s="160"/>
      <c r="L25" s="161"/>
      <c r="M25" s="78" t="s">
        <v>60</v>
      </c>
      <c r="N25" s="80" t="s">
        <v>117</v>
      </c>
      <c r="O25" s="78" t="s">
        <v>120</v>
      </c>
      <c r="P25" s="288" t="str">
        <f>'[3]Отчет'!F24</f>
        <v>10,58  2023.04.19</v>
      </c>
      <c r="Q25" s="181"/>
      <c r="R25" s="181"/>
      <c r="S25" s="181"/>
      <c r="T25" s="181"/>
      <c r="U25" s="182"/>
      <c r="V25" s="216" t="str">
        <f>'[3]Отчет'!G24</f>
        <v>14,35  2023.04.19</v>
      </c>
      <c r="W25" s="217"/>
      <c r="X25" s="217"/>
      <c r="Y25" s="217"/>
      <c r="Z25" s="217"/>
      <c r="AA25" s="218"/>
      <c r="AB25" s="4" t="str">
        <f>'[3]Отчет'!H24</f>
        <v>П</v>
      </c>
      <c r="AC25" s="78">
        <f>'[3]Отчет'!I24</f>
        <v>1.75</v>
      </c>
      <c r="AD25" s="3"/>
      <c r="AE25" s="3"/>
      <c r="AF25" s="189" t="str">
        <f>'[3]Отчет'!J24</f>
        <v>КТПм-1281</v>
      </c>
      <c r="AG25" s="190"/>
      <c r="AH25" s="190"/>
      <c r="AI25" s="190"/>
      <c r="AJ25" s="190"/>
      <c r="AK25" s="190"/>
      <c r="AL25" s="191"/>
      <c r="AM25" s="195" t="s">
        <v>122</v>
      </c>
      <c r="AN25" s="196"/>
      <c r="AO25" s="196"/>
      <c r="AP25" s="196"/>
      <c r="AQ25" s="196"/>
      <c r="AR25" s="196"/>
      <c r="AS25" s="197"/>
      <c r="AT25" s="189" t="s">
        <v>122</v>
      </c>
      <c r="AU25" s="190"/>
      <c r="AV25" s="190"/>
      <c r="AW25" s="190"/>
      <c r="AX25" s="190"/>
      <c r="AY25" s="190"/>
      <c r="AZ25" s="191"/>
      <c r="BA25" s="198">
        <f t="shared" si="0"/>
        <v>1</v>
      </c>
      <c r="BB25" s="208"/>
      <c r="BC25" s="208"/>
      <c r="BD25" s="208"/>
      <c r="BE25" s="208"/>
      <c r="BF25" s="209"/>
      <c r="BG25" s="198">
        <v>0</v>
      </c>
      <c r="BH25" s="199"/>
      <c r="BI25" s="199"/>
      <c r="BJ25" s="199"/>
      <c r="BK25" s="199"/>
      <c r="BL25" s="200"/>
      <c r="BM25" s="198">
        <v>0</v>
      </c>
      <c r="BN25" s="199"/>
      <c r="BO25" s="199"/>
      <c r="BP25" s="199"/>
      <c r="BQ25" s="199"/>
      <c r="BR25" s="200"/>
      <c r="BS25" s="192">
        <v>1</v>
      </c>
      <c r="BT25" s="193"/>
      <c r="BU25" s="193"/>
      <c r="BV25" s="193"/>
      <c r="BW25" s="194"/>
      <c r="BX25" s="1">
        <v>0</v>
      </c>
      <c r="BY25" s="1">
        <v>0</v>
      </c>
      <c r="BZ25" s="12">
        <v>1</v>
      </c>
      <c r="CA25" s="1">
        <v>0</v>
      </c>
      <c r="CB25" s="207"/>
      <c r="CC25" s="208"/>
      <c r="CD25" s="208"/>
      <c r="CE25" s="208"/>
      <c r="CF25" s="208"/>
      <c r="CG25" s="209"/>
      <c r="CH25" s="2"/>
      <c r="CI25" s="207"/>
      <c r="CJ25" s="208"/>
      <c r="CK25" s="208"/>
      <c r="CL25" s="208"/>
      <c r="CM25" s="208"/>
      <c r="CN25" s="209"/>
      <c r="CO25" s="177"/>
      <c r="CP25" s="178"/>
      <c r="CQ25" s="178"/>
      <c r="CR25" s="178"/>
      <c r="CS25" s="178"/>
      <c r="CT25" s="179"/>
      <c r="CU25" s="177"/>
      <c r="CV25" s="178"/>
      <c r="CW25" s="178"/>
      <c r="CX25" s="178"/>
      <c r="CY25" s="179"/>
      <c r="CZ25" s="177"/>
      <c r="DA25" s="178"/>
      <c r="DB25" s="178"/>
      <c r="DC25" s="178"/>
      <c r="DD25" s="179"/>
      <c r="DE25" s="1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</row>
    <row r="26" spans="1:209" ht="36" customHeight="1">
      <c r="A26" s="177" t="s">
        <v>101</v>
      </c>
      <c r="B26" s="178"/>
      <c r="C26" s="178"/>
      <c r="D26" s="178"/>
      <c r="E26" s="178"/>
      <c r="F26" s="179"/>
      <c r="G26" s="159" t="str">
        <f>'[2]Отчет (2)'!$B$13</f>
        <v>ООО "Энергосеть" </v>
      </c>
      <c r="H26" s="160"/>
      <c r="I26" s="160"/>
      <c r="J26" s="160"/>
      <c r="K26" s="160"/>
      <c r="L26" s="161"/>
      <c r="M26" s="78" t="s">
        <v>60</v>
      </c>
      <c r="N26" s="80" t="s">
        <v>118</v>
      </c>
      <c r="O26" s="78" t="s">
        <v>120</v>
      </c>
      <c r="P26" s="288" t="str">
        <f>'[3]Отчет'!F25</f>
        <v>10,53  2023.04.26</v>
      </c>
      <c r="Q26" s="181"/>
      <c r="R26" s="181"/>
      <c r="S26" s="181"/>
      <c r="T26" s="181"/>
      <c r="U26" s="182"/>
      <c r="V26" s="216" t="str">
        <f>'[3]Отчет'!G25</f>
        <v>11,09 2023.04.26</v>
      </c>
      <c r="W26" s="217"/>
      <c r="X26" s="217"/>
      <c r="Y26" s="217"/>
      <c r="Z26" s="217"/>
      <c r="AA26" s="218"/>
      <c r="AB26" s="4" t="str">
        <f>'[3]Отчет'!H25</f>
        <v>П</v>
      </c>
      <c r="AC26" s="78">
        <f>'[3]Отчет'!I25</f>
        <v>0.27</v>
      </c>
      <c r="AD26" s="3"/>
      <c r="AE26" s="3"/>
      <c r="AF26" s="189" t="str">
        <f>'[3]Отчет'!J25</f>
        <v>КТПм-1854</v>
      </c>
      <c r="AG26" s="190"/>
      <c r="AH26" s="190"/>
      <c r="AI26" s="190"/>
      <c r="AJ26" s="190"/>
      <c r="AK26" s="190"/>
      <c r="AL26" s="191"/>
      <c r="AM26" s="195" t="s">
        <v>122</v>
      </c>
      <c r="AN26" s="196"/>
      <c r="AO26" s="196"/>
      <c r="AP26" s="196"/>
      <c r="AQ26" s="196"/>
      <c r="AR26" s="196"/>
      <c r="AS26" s="197"/>
      <c r="AT26" s="189" t="s">
        <v>122</v>
      </c>
      <c r="AU26" s="190"/>
      <c r="AV26" s="190"/>
      <c r="AW26" s="190"/>
      <c r="AX26" s="190"/>
      <c r="AY26" s="190"/>
      <c r="AZ26" s="191"/>
      <c r="BA26" s="198">
        <f t="shared" si="0"/>
        <v>1</v>
      </c>
      <c r="BB26" s="208"/>
      <c r="BC26" s="208"/>
      <c r="BD26" s="208"/>
      <c r="BE26" s="208"/>
      <c r="BF26" s="209"/>
      <c r="BG26" s="198">
        <v>0</v>
      </c>
      <c r="BH26" s="199"/>
      <c r="BI26" s="199"/>
      <c r="BJ26" s="199"/>
      <c r="BK26" s="199"/>
      <c r="BL26" s="200"/>
      <c r="BM26" s="198">
        <v>0</v>
      </c>
      <c r="BN26" s="199"/>
      <c r="BO26" s="199"/>
      <c r="BP26" s="199"/>
      <c r="BQ26" s="199"/>
      <c r="BR26" s="200"/>
      <c r="BS26" s="192">
        <v>1</v>
      </c>
      <c r="BT26" s="193"/>
      <c r="BU26" s="193"/>
      <c r="BV26" s="193"/>
      <c r="BW26" s="194"/>
      <c r="BX26" s="1">
        <v>0</v>
      </c>
      <c r="BY26" s="1">
        <v>0</v>
      </c>
      <c r="BZ26" s="12"/>
      <c r="CA26" s="1">
        <v>0</v>
      </c>
      <c r="CB26" s="207"/>
      <c r="CC26" s="208"/>
      <c r="CD26" s="208"/>
      <c r="CE26" s="208"/>
      <c r="CF26" s="208"/>
      <c r="CG26" s="209"/>
      <c r="CH26" s="2"/>
      <c r="CI26" s="207"/>
      <c r="CJ26" s="208"/>
      <c r="CK26" s="208"/>
      <c r="CL26" s="208"/>
      <c r="CM26" s="208"/>
      <c r="CN26" s="209"/>
      <c r="CO26" s="177"/>
      <c r="CP26" s="178"/>
      <c r="CQ26" s="178"/>
      <c r="CR26" s="178"/>
      <c r="CS26" s="178"/>
      <c r="CT26" s="179"/>
      <c r="CU26" s="177"/>
      <c r="CV26" s="178"/>
      <c r="CW26" s="178"/>
      <c r="CX26" s="178"/>
      <c r="CY26" s="179"/>
      <c r="CZ26" s="177"/>
      <c r="DA26" s="178"/>
      <c r="DB26" s="178"/>
      <c r="DC26" s="178"/>
      <c r="DD26" s="179"/>
      <c r="DE26" s="1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</row>
    <row r="27" spans="1:209" ht="14.25" customHeight="1" hidden="1" outlineLevel="1">
      <c r="A27" s="177" t="s">
        <v>102</v>
      </c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5"/>
      <c r="N27" s="63"/>
      <c r="O27" s="63"/>
      <c r="P27" s="213"/>
      <c r="Q27" s="214"/>
      <c r="R27" s="214"/>
      <c r="S27" s="214"/>
      <c r="T27" s="214"/>
      <c r="U27" s="215"/>
      <c r="V27" s="216"/>
      <c r="W27" s="217"/>
      <c r="X27" s="217"/>
      <c r="Y27" s="217"/>
      <c r="Z27" s="217"/>
      <c r="AA27" s="218"/>
      <c r="AB27" s="5"/>
      <c r="AC27" s="33"/>
      <c r="AD27" s="3"/>
      <c r="AE27" s="3"/>
      <c r="AF27" s="189"/>
      <c r="AG27" s="190"/>
      <c r="AH27" s="190"/>
      <c r="AI27" s="190"/>
      <c r="AJ27" s="190"/>
      <c r="AK27" s="190"/>
      <c r="AL27" s="191"/>
      <c r="AM27" s="189"/>
      <c r="AN27" s="190"/>
      <c r="AO27" s="190"/>
      <c r="AP27" s="190"/>
      <c r="AQ27" s="190"/>
      <c r="AR27" s="190"/>
      <c r="AS27" s="191"/>
      <c r="AT27" s="189"/>
      <c r="AU27" s="190"/>
      <c r="AV27" s="190"/>
      <c r="AW27" s="190"/>
      <c r="AX27" s="190"/>
      <c r="AY27" s="190"/>
      <c r="AZ27" s="191"/>
      <c r="BA27" s="207">
        <f aca="true" t="shared" si="1" ref="BA27:BA41">BG27+BM27+BS27</f>
        <v>0</v>
      </c>
      <c r="BB27" s="208"/>
      <c r="BC27" s="208"/>
      <c r="BD27" s="208"/>
      <c r="BE27" s="208"/>
      <c r="BF27" s="209"/>
      <c r="BG27" s="198"/>
      <c r="BH27" s="199"/>
      <c r="BI27" s="199"/>
      <c r="BJ27" s="199"/>
      <c r="BK27" s="199"/>
      <c r="BL27" s="200"/>
      <c r="BM27" s="198"/>
      <c r="BN27" s="199"/>
      <c r="BO27" s="199"/>
      <c r="BP27" s="199"/>
      <c r="BQ27" s="199"/>
      <c r="BR27" s="200"/>
      <c r="BS27" s="192">
        <f aca="true" t="shared" si="2" ref="BS27:BS41">CA27</f>
        <v>0</v>
      </c>
      <c r="BT27" s="193"/>
      <c r="BU27" s="193"/>
      <c r="BV27" s="193"/>
      <c r="BW27" s="194"/>
      <c r="BX27" s="1"/>
      <c r="BY27" s="1"/>
      <c r="BZ27" s="12"/>
      <c r="CA27" s="1"/>
      <c r="CB27" s="207"/>
      <c r="CC27" s="208"/>
      <c r="CD27" s="208"/>
      <c r="CE27" s="208"/>
      <c r="CF27" s="208"/>
      <c r="CG27" s="209"/>
      <c r="CH27" s="2"/>
      <c r="CI27" s="207"/>
      <c r="CJ27" s="208"/>
      <c r="CK27" s="208"/>
      <c r="CL27" s="208"/>
      <c r="CM27" s="208"/>
      <c r="CN27" s="209"/>
      <c r="CO27" s="177"/>
      <c r="CP27" s="178"/>
      <c r="CQ27" s="178"/>
      <c r="CR27" s="178"/>
      <c r="CS27" s="178"/>
      <c r="CT27" s="179"/>
      <c r="CU27" s="177"/>
      <c r="CV27" s="178"/>
      <c r="CW27" s="178"/>
      <c r="CX27" s="178"/>
      <c r="CY27" s="179"/>
      <c r="CZ27" s="177"/>
      <c r="DA27" s="178"/>
      <c r="DB27" s="178"/>
      <c r="DC27" s="178"/>
      <c r="DD27" s="179"/>
      <c r="DE27" s="1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</row>
    <row r="28" spans="1:209" ht="14.25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5"/>
      <c r="N28" s="63"/>
      <c r="O28" s="63"/>
      <c r="P28" s="213"/>
      <c r="Q28" s="214"/>
      <c r="R28" s="214"/>
      <c r="S28" s="214"/>
      <c r="T28" s="214"/>
      <c r="U28" s="215"/>
      <c r="V28" s="216"/>
      <c r="W28" s="217"/>
      <c r="X28" s="217"/>
      <c r="Y28" s="217"/>
      <c r="Z28" s="217"/>
      <c r="AA28" s="218"/>
      <c r="AB28" s="4"/>
      <c r="AC28" s="33"/>
      <c r="AD28" s="3"/>
      <c r="AE28" s="3"/>
      <c r="AF28" s="189"/>
      <c r="AG28" s="190"/>
      <c r="AH28" s="190"/>
      <c r="AI28" s="190"/>
      <c r="AJ28" s="190"/>
      <c r="AK28" s="190"/>
      <c r="AL28" s="191"/>
      <c r="AM28" s="189"/>
      <c r="AN28" s="190"/>
      <c r="AO28" s="190"/>
      <c r="AP28" s="190"/>
      <c r="AQ28" s="190"/>
      <c r="AR28" s="190"/>
      <c r="AS28" s="191"/>
      <c r="AT28" s="189"/>
      <c r="AU28" s="190"/>
      <c r="AV28" s="190"/>
      <c r="AW28" s="190"/>
      <c r="AX28" s="190"/>
      <c r="AY28" s="190"/>
      <c r="AZ28" s="191"/>
      <c r="BA28" s="207">
        <f t="shared" si="1"/>
        <v>0</v>
      </c>
      <c r="BB28" s="208"/>
      <c r="BC28" s="208"/>
      <c r="BD28" s="208"/>
      <c r="BE28" s="208"/>
      <c r="BF28" s="209"/>
      <c r="BG28" s="198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200"/>
      <c r="BS28" s="192">
        <f t="shared" si="2"/>
        <v>0</v>
      </c>
      <c r="BT28" s="193"/>
      <c r="BU28" s="193"/>
      <c r="BV28" s="193"/>
      <c r="BW28" s="194"/>
      <c r="BX28" s="1"/>
      <c r="BY28" s="1"/>
      <c r="BZ28" s="12"/>
      <c r="CA28" s="1"/>
      <c r="CB28" s="207"/>
      <c r="CC28" s="208"/>
      <c r="CD28" s="208"/>
      <c r="CE28" s="208"/>
      <c r="CF28" s="208"/>
      <c r="CG28" s="209"/>
      <c r="CH28" s="2"/>
      <c r="CI28" s="207"/>
      <c r="CJ28" s="208"/>
      <c r="CK28" s="208"/>
      <c r="CL28" s="208"/>
      <c r="CM28" s="208"/>
      <c r="CN28" s="209"/>
      <c r="CO28" s="177"/>
      <c r="CP28" s="178"/>
      <c r="CQ28" s="178"/>
      <c r="CR28" s="178"/>
      <c r="CS28" s="178"/>
      <c r="CT28" s="179"/>
      <c r="CU28" s="177"/>
      <c r="CV28" s="178"/>
      <c r="CW28" s="178"/>
      <c r="CX28" s="178"/>
      <c r="CY28" s="179"/>
      <c r="CZ28" s="177"/>
      <c r="DA28" s="178"/>
      <c r="DB28" s="178"/>
      <c r="DC28" s="178"/>
      <c r="DD28" s="179"/>
      <c r="DE28" s="1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</row>
    <row r="29" spans="1:209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5"/>
      <c r="N29" s="63"/>
      <c r="O29" s="63"/>
      <c r="P29" s="213"/>
      <c r="Q29" s="214"/>
      <c r="R29" s="214"/>
      <c r="S29" s="214"/>
      <c r="T29" s="214"/>
      <c r="U29" s="215"/>
      <c r="V29" s="216"/>
      <c r="W29" s="217"/>
      <c r="X29" s="217"/>
      <c r="Y29" s="217"/>
      <c r="Z29" s="217"/>
      <c r="AA29" s="218"/>
      <c r="AB29" s="4"/>
      <c r="AC29" s="33"/>
      <c r="AD29" s="3"/>
      <c r="AE29" s="3"/>
      <c r="AF29" s="189"/>
      <c r="AG29" s="190"/>
      <c r="AH29" s="190"/>
      <c r="AI29" s="190"/>
      <c r="AJ29" s="190"/>
      <c r="AK29" s="190"/>
      <c r="AL29" s="191"/>
      <c r="AM29" s="189"/>
      <c r="AN29" s="190"/>
      <c r="AO29" s="190"/>
      <c r="AP29" s="190"/>
      <c r="AQ29" s="190"/>
      <c r="AR29" s="190"/>
      <c r="AS29" s="191"/>
      <c r="AT29" s="189"/>
      <c r="AU29" s="190"/>
      <c r="AV29" s="190"/>
      <c r="AW29" s="190"/>
      <c r="AX29" s="190"/>
      <c r="AY29" s="190"/>
      <c r="AZ29" s="191"/>
      <c r="BA29" s="207">
        <f t="shared" si="1"/>
        <v>0</v>
      </c>
      <c r="BB29" s="208"/>
      <c r="BC29" s="208"/>
      <c r="BD29" s="208"/>
      <c r="BE29" s="208"/>
      <c r="BF29" s="209"/>
      <c r="BG29" s="198"/>
      <c r="BH29" s="199"/>
      <c r="BI29" s="199"/>
      <c r="BJ29" s="199"/>
      <c r="BK29" s="199"/>
      <c r="BL29" s="200"/>
      <c r="BM29" s="198"/>
      <c r="BN29" s="199"/>
      <c r="BO29" s="199"/>
      <c r="BP29" s="199"/>
      <c r="BQ29" s="199"/>
      <c r="BR29" s="200"/>
      <c r="BS29" s="192">
        <f t="shared" si="2"/>
        <v>0</v>
      </c>
      <c r="BT29" s="193"/>
      <c r="BU29" s="193"/>
      <c r="BV29" s="193"/>
      <c r="BW29" s="194"/>
      <c r="BX29" s="1"/>
      <c r="BY29" s="1"/>
      <c r="BZ29" s="12"/>
      <c r="CA29" s="1"/>
      <c r="CB29" s="207"/>
      <c r="CC29" s="208"/>
      <c r="CD29" s="208"/>
      <c r="CE29" s="208"/>
      <c r="CF29" s="208"/>
      <c r="CG29" s="209"/>
      <c r="CH29" s="2"/>
      <c r="CI29" s="207"/>
      <c r="CJ29" s="208"/>
      <c r="CK29" s="208"/>
      <c r="CL29" s="208"/>
      <c r="CM29" s="208"/>
      <c r="CN29" s="209"/>
      <c r="CO29" s="177"/>
      <c r="CP29" s="178"/>
      <c r="CQ29" s="178"/>
      <c r="CR29" s="178"/>
      <c r="CS29" s="178"/>
      <c r="CT29" s="179"/>
      <c r="CU29" s="177"/>
      <c r="CV29" s="178"/>
      <c r="CW29" s="178"/>
      <c r="CX29" s="178"/>
      <c r="CY29" s="179"/>
      <c r="CZ29" s="177"/>
      <c r="DA29" s="178"/>
      <c r="DB29" s="178"/>
      <c r="DC29" s="178"/>
      <c r="DD29" s="179"/>
      <c r="DE29" s="1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</row>
    <row r="30" spans="1:209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5"/>
      <c r="N30" s="63"/>
      <c r="O30" s="63"/>
      <c r="P30" s="213"/>
      <c r="Q30" s="214"/>
      <c r="R30" s="214"/>
      <c r="S30" s="214"/>
      <c r="T30" s="214"/>
      <c r="U30" s="215"/>
      <c r="V30" s="216"/>
      <c r="W30" s="217"/>
      <c r="X30" s="217"/>
      <c r="Y30" s="217"/>
      <c r="Z30" s="217"/>
      <c r="AA30" s="218"/>
      <c r="AB30" s="5"/>
      <c r="AC30" s="33"/>
      <c r="AD30" s="3"/>
      <c r="AE30" s="3"/>
      <c r="AF30" s="189"/>
      <c r="AG30" s="190"/>
      <c r="AH30" s="190"/>
      <c r="AI30" s="190"/>
      <c r="AJ30" s="190"/>
      <c r="AK30" s="190"/>
      <c r="AL30" s="191"/>
      <c r="AM30" s="189"/>
      <c r="AN30" s="190"/>
      <c r="AO30" s="190"/>
      <c r="AP30" s="190"/>
      <c r="AQ30" s="190"/>
      <c r="AR30" s="190"/>
      <c r="AS30" s="191"/>
      <c r="AT30" s="189"/>
      <c r="AU30" s="190"/>
      <c r="AV30" s="190"/>
      <c r="AW30" s="190"/>
      <c r="AX30" s="190"/>
      <c r="AY30" s="190"/>
      <c r="AZ30" s="191"/>
      <c r="BA30" s="207">
        <f t="shared" si="1"/>
        <v>0</v>
      </c>
      <c r="BB30" s="208"/>
      <c r="BC30" s="208"/>
      <c r="BD30" s="208"/>
      <c r="BE30" s="208"/>
      <c r="BF30" s="209"/>
      <c r="BG30" s="198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200"/>
      <c r="BS30" s="192">
        <f t="shared" si="2"/>
        <v>0</v>
      </c>
      <c r="BT30" s="193"/>
      <c r="BU30" s="193"/>
      <c r="BV30" s="193"/>
      <c r="BW30" s="194"/>
      <c r="BX30" s="1"/>
      <c r="BY30" s="1"/>
      <c r="BZ30" s="12"/>
      <c r="CA30" s="1"/>
      <c r="CB30" s="207"/>
      <c r="CC30" s="208"/>
      <c r="CD30" s="208"/>
      <c r="CE30" s="208"/>
      <c r="CF30" s="208"/>
      <c r="CG30" s="209"/>
      <c r="CH30" s="2"/>
      <c r="CI30" s="207"/>
      <c r="CJ30" s="208"/>
      <c r="CK30" s="208"/>
      <c r="CL30" s="208"/>
      <c r="CM30" s="208"/>
      <c r="CN30" s="209"/>
      <c r="CO30" s="177"/>
      <c r="CP30" s="178"/>
      <c r="CQ30" s="178"/>
      <c r="CR30" s="178"/>
      <c r="CS30" s="178"/>
      <c r="CT30" s="179"/>
      <c r="CU30" s="177"/>
      <c r="CV30" s="178"/>
      <c r="CW30" s="178"/>
      <c r="CX30" s="178"/>
      <c r="CY30" s="179"/>
      <c r="CZ30" s="177"/>
      <c r="DA30" s="178"/>
      <c r="DB30" s="178"/>
      <c r="DC30" s="178"/>
      <c r="DD30" s="179"/>
      <c r="DE30" s="1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</row>
    <row r="31" spans="1:209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5"/>
      <c r="N31" s="63"/>
      <c r="O31" s="63"/>
      <c r="P31" s="213"/>
      <c r="Q31" s="214"/>
      <c r="R31" s="214"/>
      <c r="S31" s="214"/>
      <c r="T31" s="214"/>
      <c r="U31" s="215"/>
      <c r="V31" s="216"/>
      <c r="W31" s="217"/>
      <c r="X31" s="217"/>
      <c r="Y31" s="217"/>
      <c r="Z31" s="217"/>
      <c r="AA31" s="218"/>
      <c r="AB31" s="4"/>
      <c r="AC31" s="33"/>
      <c r="AD31" s="3"/>
      <c r="AE31" s="3"/>
      <c r="AF31" s="189"/>
      <c r="AG31" s="190"/>
      <c r="AH31" s="190"/>
      <c r="AI31" s="190"/>
      <c r="AJ31" s="190"/>
      <c r="AK31" s="190"/>
      <c r="AL31" s="191"/>
      <c r="AM31" s="189"/>
      <c r="AN31" s="190"/>
      <c r="AO31" s="190"/>
      <c r="AP31" s="190"/>
      <c r="AQ31" s="190"/>
      <c r="AR31" s="190"/>
      <c r="AS31" s="191"/>
      <c r="AT31" s="189"/>
      <c r="AU31" s="190"/>
      <c r="AV31" s="190"/>
      <c r="AW31" s="190"/>
      <c r="AX31" s="190"/>
      <c r="AY31" s="190"/>
      <c r="AZ31" s="191"/>
      <c r="BA31" s="207">
        <f t="shared" si="1"/>
        <v>0</v>
      </c>
      <c r="BB31" s="208"/>
      <c r="BC31" s="208"/>
      <c r="BD31" s="208"/>
      <c r="BE31" s="208"/>
      <c r="BF31" s="209"/>
      <c r="BG31" s="198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200"/>
      <c r="BS31" s="192">
        <f t="shared" si="2"/>
        <v>0</v>
      </c>
      <c r="BT31" s="193"/>
      <c r="BU31" s="193"/>
      <c r="BV31" s="193"/>
      <c r="BW31" s="194"/>
      <c r="BX31" s="1"/>
      <c r="BY31" s="1"/>
      <c r="BZ31" s="12"/>
      <c r="CA31" s="1"/>
      <c r="CB31" s="207"/>
      <c r="CC31" s="208"/>
      <c r="CD31" s="208"/>
      <c r="CE31" s="208"/>
      <c r="CF31" s="208"/>
      <c r="CG31" s="209"/>
      <c r="CH31" s="2"/>
      <c r="CI31" s="207"/>
      <c r="CJ31" s="208"/>
      <c r="CK31" s="208"/>
      <c r="CL31" s="208"/>
      <c r="CM31" s="208"/>
      <c r="CN31" s="209"/>
      <c r="CO31" s="177"/>
      <c r="CP31" s="178"/>
      <c r="CQ31" s="178"/>
      <c r="CR31" s="178"/>
      <c r="CS31" s="178"/>
      <c r="CT31" s="179"/>
      <c r="CU31" s="177"/>
      <c r="CV31" s="178"/>
      <c r="CW31" s="178"/>
      <c r="CX31" s="178"/>
      <c r="CY31" s="179"/>
      <c r="CZ31" s="177"/>
      <c r="DA31" s="178"/>
      <c r="DB31" s="178"/>
      <c r="DC31" s="178"/>
      <c r="DD31" s="179"/>
      <c r="DE31" s="1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</row>
    <row r="32" spans="1:209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5"/>
      <c r="N32" s="63"/>
      <c r="O32" s="63"/>
      <c r="P32" s="213"/>
      <c r="Q32" s="214"/>
      <c r="R32" s="214"/>
      <c r="S32" s="214"/>
      <c r="T32" s="214"/>
      <c r="U32" s="215"/>
      <c r="V32" s="216"/>
      <c r="W32" s="217"/>
      <c r="X32" s="217"/>
      <c r="Y32" s="217"/>
      <c r="Z32" s="217"/>
      <c r="AA32" s="218"/>
      <c r="AB32" s="4"/>
      <c r="AC32" s="33"/>
      <c r="AD32" s="3"/>
      <c r="AE32" s="3"/>
      <c r="AF32" s="189"/>
      <c r="AG32" s="190"/>
      <c r="AH32" s="190"/>
      <c r="AI32" s="190"/>
      <c r="AJ32" s="190"/>
      <c r="AK32" s="190"/>
      <c r="AL32" s="191"/>
      <c r="AM32" s="189"/>
      <c r="AN32" s="190"/>
      <c r="AO32" s="190"/>
      <c r="AP32" s="190"/>
      <c r="AQ32" s="190"/>
      <c r="AR32" s="190"/>
      <c r="AS32" s="191"/>
      <c r="AT32" s="189"/>
      <c r="AU32" s="190"/>
      <c r="AV32" s="190"/>
      <c r="AW32" s="190"/>
      <c r="AX32" s="190"/>
      <c r="AY32" s="190"/>
      <c r="AZ32" s="191"/>
      <c r="BA32" s="207">
        <f t="shared" si="1"/>
        <v>0</v>
      </c>
      <c r="BB32" s="208"/>
      <c r="BC32" s="208"/>
      <c r="BD32" s="208"/>
      <c r="BE32" s="208"/>
      <c r="BF32" s="209"/>
      <c r="BG32" s="198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200"/>
      <c r="BS32" s="192">
        <f t="shared" si="2"/>
        <v>0</v>
      </c>
      <c r="BT32" s="193"/>
      <c r="BU32" s="193"/>
      <c r="BV32" s="193"/>
      <c r="BW32" s="194"/>
      <c r="BX32" s="1"/>
      <c r="BY32" s="1"/>
      <c r="BZ32" s="12"/>
      <c r="CA32" s="1"/>
      <c r="CB32" s="207"/>
      <c r="CC32" s="208"/>
      <c r="CD32" s="208"/>
      <c r="CE32" s="208"/>
      <c r="CF32" s="208"/>
      <c r="CG32" s="209"/>
      <c r="CH32" s="2"/>
      <c r="CI32" s="207"/>
      <c r="CJ32" s="208"/>
      <c r="CK32" s="208"/>
      <c r="CL32" s="208"/>
      <c r="CM32" s="208"/>
      <c r="CN32" s="209"/>
      <c r="CO32" s="177"/>
      <c r="CP32" s="178"/>
      <c r="CQ32" s="178"/>
      <c r="CR32" s="178"/>
      <c r="CS32" s="178"/>
      <c r="CT32" s="179"/>
      <c r="CU32" s="177"/>
      <c r="CV32" s="178"/>
      <c r="CW32" s="178"/>
      <c r="CX32" s="178"/>
      <c r="CY32" s="179"/>
      <c r="CZ32" s="177"/>
      <c r="DA32" s="178"/>
      <c r="DB32" s="178"/>
      <c r="DC32" s="178"/>
      <c r="DD32" s="179"/>
      <c r="DE32" s="1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</row>
    <row r="33" spans="1:209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5"/>
      <c r="N33" s="63"/>
      <c r="O33" s="63"/>
      <c r="P33" s="213"/>
      <c r="Q33" s="214"/>
      <c r="R33" s="214"/>
      <c r="S33" s="214"/>
      <c r="T33" s="214"/>
      <c r="U33" s="215"/>
      <c r="V33" s="216"/>
      <c r="W33" s="217"/>
      <c r="X33" s="217"/>
      <c r="Y33" s="217"/>
      <c r="Z33" s="217"/>
      <c r="AA33" s="218"/>
      <c r="AB33" s="4"/>
      <c r="AC33" s="33"/>
      <c r="AD33" s="3"/>
      <c r="AE33" s="3"/>
      <c r="AF33" s="189"/>
      <c r="AG33" s="190"/>
      <c r="AH33" s="190"/>
      <c r="AI33" s="190"/>
      <c r="AJ33" s="190"/>
      <c r="AK33" s="190"/>
      <c r="AL33" s="191"/>
      <c r="AM33" s="189"/>
      <c r="AN33" s="190"/>
      <c r="AO33" s="190"/>
      <c r="AP33" s="190"/>
      <c r="AQ33" s="190"/>
      <c r="AR33" s="190"/>
      <c r="AS33" s="191"/>
      <c r="AT33" s="189"/>
      <c r="AU33" s="190"/>
      <c r="AV33" s="190"/>
      <c r="AW33" s="190"/>
      <c r="AX33" s="190"/>
      <c r="AY33" s="190"/>
      <c r="AZ33" s="191"/>
      <c r="BA33" s="207">
        <f t="shared" si="1"/>
        <v>0</v>
      </c>
      <c r="BB33" s="208"/>
      <c r="BC33" s="208"/>
      <c r="BD33" s="208"/>
      <c r="BE33" s="208"/>
      <c r="BF33" s="209"/>
      <c r="BG33" s="198"/>
      <c r="BH33" s="199"/>
      <c r="BI33" s="199"/>
      <c r="BJ33" s="199"/>
      <c r="BK33" s="199"/>
      <c r="BL33" s="200"/>
      <c r="BM33" s="198"/>
      <c r="BN33" s="199"/>
      <c r="BO33" s="199"/>
      <c r="BP33" s="199"/>
      <c r="BQ33" s="199"/>
      <c r="BR33" s="200"/>
      <c r="BS33" s="192">
        <f t="shared" si="2"/>
        <v>0</v>
      </c>
      <c r="BT33" s="193"/>
      <c r="BU33" s="193"/>
      <c r="BV33" s="193"/>
      <c r="BW33" s="194"/>
      <c r="BX33" s="1"/>
      <c r="BY33" s="1"/>
      <c r="BZ33" s="12"/>
      <c r="CA33" s="1"/>
      <c r="CB33" s="207"/>
      <c r="CC33" s="208"/>
      <c r="CD33" s="208"/>
      <c r="CE33" s="208"/>
      <c r="CF33" s="208"/>
      <c r="CG33" s="209"/>
      <c r="CH33" s="2"/>
      <c r="CI33" s="207"/>
      <c r="CJ33" s="208"/>
      <c r="CK33" s="208"/>
      <c r="CL33" s="208"/>
      <c r="CM33" s="208"/>
      <c r="CN33" s="209"/>
      <c r="CO33" s="177"/>
      <c r="CP33" s="178"/>
      <c r="CQ33" s="178"/>
      <c r="CR33" s="178"/>
      <c r="CS33" s="178"/>
      <c r="CT33" s="179"/>
      <c r="CU33" s="177"/>
      <c r="CV33" s="178"/>
      <c r="CW33" s="178"/>
      <c r="CX33" s="178"/>
      <c r="CY33" s="179"/>
      <c r="CZ33" s="177"/>
      <c r="DA33" s="178"/>
      <c r="DB33" s="178"/>
      <c r="DC33" s="178"/>
      <c r="DD33" s="179"/>
      <c r="DE33" s="1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</row>
    <row r="34" spans="1:209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5"/>
      <c r="N34" s="63"/>
      <c r="O34" s="63"/>
      <c r="P34" s="213"/>
      <c r="Q34" s="214"/>
      <c r="R34" s="214"/>
      <c r="S34" s="214"/>
      <c r="T34" s="214"/>
      <c r="U34" s="215"/>
      <c r="V34" s="216"/>
      <c r="W34" s="217"/>
      <c r="X34" s="217"/>
      <c r="Y34" s="217"/>
      <c r="Z34" s="217"/>
      <c r="AA34" s="218"/>
      <c r="AB34" s="4"/>
      <c r="AC34" s="33"/>
      <c r="AD34" s="3"/>
      <c r="AE34" s="3"/>
      <c r="AF34" s="189"/>
      <c r="AG34" s="190"/>
      <c r="AH34" s="190"/>
      <c r="AI34" s="190"/>
      <c r="AJ34" s="190"/>
      <c r="AK34" s="190"/>
      <c r="AL34" s="191"/>
      <c r="AM34" s="189"/>
      <c r="AN34" s="190"/>
      <c r="AO34" s="190"/>
      <c r="AP34" s="190"/>
      <c r="AQ34" s="190"/>
      <c r="AR34" s="190"/>
      <c r="AS34" s="191"/>
      <c r="AT34" s="189"/>
      <c r="AU34" s="190"/>
      <c r="AV34" s="190"/>
      <c r="AW34" s="190"/>
      <c r="AX34" s="190"/>
      <c r="AY34" s="190"/>
      <c r="AZ34" s="191"/>
      <c r="BA34" s="207">
        <f t="shared" si="1"/>
        <v>0</v>
      </c>
      <c r="BB34" s="208"/>
      <c r="BC34" s="208"/>
      <c r="BD34" s="208"/>
      <c r="BE34" s="208"/>
      <c r="BF34" s="209"/>
      <c r="BG34" s="198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200"/>
      <c r="BS34" s="192">
        <f t="shared" si="2"/>
        <v>0</v>
      </c>
      <c r="BT34" s="193"/>
      <c r="BU34" s="193"/>
      <c r="BV34" s="193"/>
      <c r="BW34" s="194"/>
      <c r="BX34" s="1"/>
      <c r="BY34" s="1"/>
      <c r="BZ34" s="12"/>
      <c r="CA34" s="1"/>
      <c r="CB34" s="207"/>
      <c r="CC34" s="208"/>
      <c r="CD34" s="208"/>
      <c r="CE34" s="208"/>
      <c r="CF34" s="208"/>
      <c r="CG34" s="209"/>
      <c r="CH34" s="2"/>
      <c r="CI34" s="207"/>
      <c r="CJ34" s="208"/>
      <c r="CK34" s="208"/>
      <c r="CL34" s="208"/>
      <c r="CM34" s="208"/>
      <c r="CN34" s="209"/>
      <c r="CO34" s="177"/>
      <c r="CP34" s="178"/>
      <c r="CQ34" s="178"/>
      <c r="CR34" s="178"/>
      <c r="CS34" s="178"/>
      <c r="CT34" s="179"/>
      <c r="CU34" s="177"/>
      <c r="CV34" s="178"/>
      <c r="CW34" s="178"/>
      <c r="CX34" s="178"/>
      <c r="CY34" s="179"/>
      <c r="CZ34" s="177"/>
      <c r="DA34" s="178"/>
      <c r="DB34" s="178"/>
      <c r="DC34" s="178"/>
      <c r="DD34" s="179"/>
      <c r="DE34" s="1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</row>
    <row r="35" spans="1:209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5"/>
      <c r="N35" s="63"/>
      <c r="O35" s="63"/>
      <c r="P35" s="213"/>
      <c r="Q35" s="214"/>
      <c r="R35" s="214"/>
      <c r="S35" s="214"/>
      <c r="T35" s="214"/>
      <c r="U35" s="215"/>
      <c r="V35" s="216"/>
      <c r="W35" s="217"/>
      <c r="X35" s="217"/>
      <c r="Y35" s="217"/>
      <c r="Z35" s="217"/>
      <c r="AA35" s="218"/>
      <c r="AB35" s="4"/>
      <c r="AC35" s="33"/>
      <c r="AD35" s="3"/>
      <c r="AE35" s="3"/>
      <c r="AF35" s="189"/>
      <c r="AG35" s="190"/>
      <c r="AH35" s="190"/>
      <c r="AI35" s="190"/>
      <c r="AJ35" s="190"/>
      <c r="AK35" s="190"/>
      <c r="AL35" s="191"/>
      <c r="AM35" s="189"/>
      <c r="AN35" s="190"/>
      <c r="AO35" s="190"/>
      <c r="AP35" s="190"/>
      <c r="AQ35" s="190"/>
      <c r="AR35" s="190"/>
      <c r="AS35" s="191"/>
      <c r="AT35" s="189"/>
      <c r="AU35" s="190"/>
      <c r="AV35" s="190"/>
      <c r="AW35" s="190"/>
      <c r="AX35" s="190"/>
      <c r="AY35" s="190"/>
      <c r="AZ35" s="191"/>
      <c r="BA35" s="207">
        <f t="shared" si="1"/>
        <v>0</v>
      </c>
      <c r="BB35" s="208"/>
      <c r="BC35" s="208"/>
      <c r="BD35" s="208"/>
      <c r="BE35" s="208"/>
      <c r="BF35" s="209"/>
      <c r="BG35" s="198"/>
      <c r="BH35" s="199"/>
      <c r="BI35" s="199"/>
      <c r="BJ35" s="199"/>
      <c r="BK35" s="199"/>
      <c r="BL35" s="200"/>
      <c r="BM35" s="198"/>
      <c r="BN35" s="199"/>
      <c r="BO35" s="199"/>
      <c r="BP35" s="199"/>
      <c r="BQ35" s="199"/>
      <c r="BR35" s="200"/>
      <c r="BS35" s="192">
        <f t="shared" si="2"/>
        <v>0</v>
      </c>
      <c r="BT35" s="193"/>
      <c r="BU35" s="193"/>
      <c r="BV35" s="193"/>
      <c r="BW35" s="194"/>
      <c r="BX35" s="1"/>
      <c r="BY35" s="1"/>
      <c r="BZ35" s="12"/>
      <c r="CA35" s="1"/>
      <c r="CB35" s="207"/>
      <c r="CC35" s="208"/>
      <c r="CD35" s="208"/>
      <c r="CE35" s="208"/>
      <c r="CF35" s="208"/>
      <c r="CG35" s="209"/>
      <c r="CH35" s="2"/>
      <c r="CI35" s="207"/>
      <c r="CJ35" s="208"/>
      <c r="CK35" s="208"/>
      <c r="CL35" s="208"/>
      <c r="CM35" s="208"/>
      <c r="CN35" s="209"/>
      <c r="CO35" s="177"/>
      <c r="CP35" s="178"/>
      <c r="CQ35" s="178"/>
      <c r="CR35" s="178"/>
      <c r="CS35" s="178"/>
      <c r="CT35" s="179"/>
      <c r="CU35" s="177"/>
      <c r="CV35" s="178"/>
      <c r="CW35" s="178"/>
      <c r="CX35" s="178"/>
      <c r="CY35" s="179"/>
      <c r="CZ35" s="177"/>
      <c r="DA35" s="178"/>
      <c r="DB35" s="178"/>
      <c r="DC35" s="178"/>
      <c r="DD35" s="179"/>
      <c r="DE35" s="1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</row>
    <row r="36" spans="1:209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5"/>
      <c r="N36" s="63"/>
      <c r="O36" s="63"/>
      <c r="P36" s="213"/>
      <c r="Q36" s="214"/>
      <c r="R36" s="214"/>
      <c r="S36" s="214"/>
      <c r="T36" s="214"/>
      <c r="U36" s="215"/>
      <c r="V36" s="216"/>
      <c r="W36" s="217"/>
      <c r="X36" s="217"/>
      <c r="Y36" s="217"/>
      <c r="Z36" s="217"/>
      <c r="AA36" s="218"/>
      <c r="AB36" s="4"/>
      <c r="AC36" s="33"/>
      <c r="AD36" s="3"/>
      <c r="AE36" s="3"/>
      <c r="AF36" s="189"/>
      <c r="AG36" s="190"/>
      <c r="AH36" s="190"/>
      <c r="AI36" s="190"/>
      <c r="AJ36" s="190"/>
      <c r="AK36" s="190"/>
      <c r="AL36" s="191"/>
      <c r="AM36" s="189"/>
      <c r="AN36" s="190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0"/>
      <c r="AZ36" s="191"/>
      <c r="BA36" s="207">
        <f t="shared" si="1"/>
        <v>0</v>
      </c>
      <c r="BB36" s="208"/>
      <c r="BC36" s="208"/>
      <c r="BD36" s="208"/>
      <c r="BE36" s="208"/>
      <c r="BF36" s="209"/>
      <c r="BG36" s="198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200"/>
      <c r="BS36" s="192">
        <f t="shared" si="2"/>
        <v>0</v>
      </c>
      <c r="BT36" s="193"/>
      <c r="BU36" s="193"/>
      <c r="BV36" s="193"/>
      <c r="BW36" s="194"/>
      <c r="BX36" s="1"/>
      <c r="BY36" s="1"/>
      <c r="BZ36" s="12"/>
      <c r="CA36" s="1"/>
      <c r="CB36" s="207"/>
      <c r="CC36" s="208"/>
      <c r="CD36" s="208"/>
      <c r="CE36" s="208"/>
      <c r="CF36" s="208"/>
      <c r="CG36" s="209"/>
      <c r="CH36" s="2"/>
      <c r="CI36" s="207"/>
      <c r="CJ36" s="208"/>
      <c r="CK36" s="208"/>
      <c r="CL36" s="208"/>
      <c r="CM36" s="208"/>
      <c r="CN36" s="209"/>
      <c r="CO36" s="177"/>
      <c r="CP36" s="178"/>
      <c r="CQ36" s="178"/>
      <c r="CR36" s="178"/>
      <c r="CS36" s="178"/>
      <c r="CT36" s="179"/>
      <c r="CU36" s="177"/>
      <c r="CV36" s="178"/>
      <c r="CW36" s="178"/>
      <c r="CX36" s="178"/>
      <c r="CY36" s="179"/>
      <c r="CZ36" s="177"/>
      <c r="DA36" s="178"/>
      <c r="DB36" s="178"/>
      <c r="DC36" s="178"/>
      <c r="DD36" s="179"/>
      <c r="DE36" s="1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</row>
    <row r="37" spans="1:209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5"/>
      <c r="N37" s="63"/>
      <c r="O37" s="63"/>
      <c r="P37" s="213"/>
      <c r="Q37" s="214"/>
      <c r="R37" s="214"/>
      <c r="S37" s="214"/>
      <c r="T37" s="214"/>
      <c r="U37" s="215"/>
      <c r="V37" s="216"/>
      <c r="W37" s="217"/>
      <c r="X37" s="217"/>
      <c r="Y37" s="217"/>
      <c r="Z37" s="217"/>
      <c r="AA37" s="218"/>
      <c r="AB37" s="4"/>
      <c r="AC37" s="33"/>
      <c r="AD37" s="3"/>
      <c r="AE37" s="3"/>
      <c r="AF37" s="189"/>
      <c r="AG37" s="190"/>
      <c r="AH37" s="190"/>
      <c r="AI37" s="190"/>
      <c r="AJ37" s="190"/>
      <c r="AK37" s="190"/>
      <c r="AL37" s="191"/>
      <c r="AM37" s="189"/>
      <c r="AN37" s="190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0"/>
      <c r="AZ37" s="191"/>
      <c r="BA37" s="207">
        <f t="shared" si="1"/>
        <v>0</v>
      </c>
      <c r="BB37" s="208"/>
      <c r="BC37" s="208"/>
      <c r="BD37" s="208"/>
      <c r="BE37" s="208"/>
      <c r="BF37" s="209"/>
      <c r="BG37" s="198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200"/>
      <c r="BS37" s="192">
        <f t="shared" si="2"/>
        <v>0</v>
      </c>
      <c r="BT37" s="193"/>
      <c r="BU37" s="193"/>
      <c r="BV37" s="193"/>
      <c r="BW37" s="194"/>
      <c r="BX37" s="1"/>
      <c r="BY37" s="1"/>
      <c r="BZ37" s="12"/>
      <c r="CA37" s="1"/>
      <c r="CB37" s="207"/>
      <c r="CC37" s="208"/>
      <c r="CD37" s="208"/>
      <c r="CE37" s="208"/>
      <c r="CF37" s="208"/>
      <c r="CG37" s="209"/>
      <c r="CH37" s="2"/>
      <c r="CI37" s="207"/>
      <c r="CJ37" s="208"/>
      <c r="CK37" s="208"/>
      <c r="CL37" s="208"/>
      <c r="CM37" s="208"/>
      <c r="CN37" s="209"/>
      <c r="CO37" s="177"/>
      <c r="CP37" s="178"/>
      <c r="CQ37" s="178"/>
      <c r="CR37" s="178"/>
      <c r="CS37" s="178"/>
      <c r="CT37" s="179"/>
      <c r="CU37" s="177"/>
      <c r="CV37" s="178"/>
      <c r="CW37" s="178"/>
      <c r="CX37" s="178"/>
      <c r="CY37" s="179"/>
      <c r="CZ37" s="177"/>
      <c r="DA37" s="178"/>
      <c r="DB37" s="178"/>
      <c r="DC37" s="178"/>
      <c r="DD37" s="179"/>
      <c r="DE37" s="1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</row>
    <row r="38" spans="1:209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5"/>
      <c r="N38" s="63"/>
      <c r="O38" s="63"/>
      <c r="P38" s="213"/>
      <c r="Q38" s="214"/>
      <c r="R38" s="214"/>
      <c r="S38" s="214"/>
      <c r="T38" s="214"/>
      <c r="U38" s="215"/>
      <c r="V38" s="216"/>
      <c r="W38" s="217"/>
      <c r="X38" s="217"/>
      <c r="Y38" s="217"/>
      <c r="Z38" s="217"/>
      <c r="AA38" s="218"/>
      <c r="AB38" s="4"/>
      <c r="AC38" s="33"/>
      <c r="AD38" s="3"/>
      <c r="AE38" s="3"/>
      <c r="AF38" s="189"/>
      <c r="AG38" s="190"/>
      <c r="AH38" s="190"/>
      <c r="AI38" s="190"/>
      <c r="AJ38" s="190"/>
      <c r="AK38" s="190"/>
      <c r="AL38" s="191"/>
      <c r="AM38" s="189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1"/>
      <c r="BA38" s="207">
        <f t="shared" si="1"/>
        <v>0</v>
      </c>
      <c r="BB38" s="208"/>
      <c r="BC38" s="208"/>
      <c r="BD38" s="208"/>
      <c r="BE38" s="208"/>
      <c r="BF38" s="209"/>
      <c r="BG38" s="198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200"/>
      <c r="BS38" s="192">
        <f t="shared" si="2"/>
        <v>0</v>
      </c>
      <c r="BT38" s="193"/>
      <c r="BU38" s="193"/>
      <c r="BV38" s="193"/>
      <c r="BW38" s="194"/>
      <c r="BX38" s="1"/>
      <c r="BY38" s="1"/>
      <c r="BZ38" s="12"/>
      <c r="CA38" s="1"/>
      <c r="CB38" s="207"/>
      <c r="CC38" s="208"/>
      <c r="CD38" s="208"/>
      <c r="CE38" s="208"/>
      <c r="CF38" s="208"/>
      <c r="CG38" s="209"/>
      <c r="CH38" s="2"/>
      <c r="CI38" s="207"/>
      <c r="CJ38" s="208"/>
      <c r="CK38" s="208"/>
      <c r="CL38" s="208"/>
      <c r="CM38" s="208"/>
      <c r="CN38" s="209"/>
      <c r="CO38" s="177"/>
      <c r="CP38" s="178"/>
      <c r="CQ38" s="178"/>
      <c r="CR38" s="178"/>
      <c r="CS38" s="178"/>
      <c r="CT38" s="179"/>
      <c r="CU38" s="177"/>
      <c r="CV38" s="178"/>
      <c r="CW38" s="178"/>
      <c r="CX38" s="178"/>
      <c r="CY38" s="179"/>
      <c r="CZ38" s="177"/>
      <c r="DA38" s="178"/>
      <c r="DB38" s="178"/>
      <c r="DC38" s="178"/>
      <c r="DD38" s="179"/>
      <c r="DE38" s="1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</row>
    <row r="39" spans="1:209" ht="27.7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5"/>
      <c r="N39" s="63"/>
      <c r="O39" s="63"/>
      <c r="P39" s="213"/>
      <c r="Q39" s="214"/>
      <c r="R39" s="214"/>
      <c r="S39" s="214"/>
      <c r="T39" s="214"/>
      <c r="U39" s="215"/>
      <c r="V39" s="216"/>
      <c r="W39" s="217"/>
      <c r="X39" s="217"/>
      <c r="Y39" s="217"/>
      <c r="Z39" s="217"/>
      <c r="AA39" s="218"/>
      <c r="AB39" s="4"/>
      <c r="AC39" s="33"/>
      <c r="AD39" s="3"/>
      <c r="AE39" s="3"/>
      <c r="AF39" s="189"/>
      <c r="AG39" s="190"/>
      <c r="AH39" s="190"/>
      <c r="AI39" s="190"/>
      <c r="AJ39" s="190"/>
      <c r="AK39" s="190"/>
      <c r="AL39" s="191"/>
      <c r="AM39" s="189"/>
      <c r="AN39" s="190"/>
      <c r="AO39" s="190"/>
      <c r="AP39" s="190"/>
      <c r="AQ39" s="190"/>
      <c r="AR39" s="190"/>
      <c r="AS39" s="191"/>
      <c r="AT39" s="189"/>
      <c r="AU39" s="190"/>
      <c r="AV39" s="190"/>
      <c r="AW39" s="190"/>
      <c r="AX39" s="190"/>
      <c r="AY39" s="190"/>
      <c r="AZ39" s="191"/>
      <c r="BA39" s="207">
        <f t="shared" si="1"/>
        <v>0</v>
      </c>
      <c r="BB39" s="208"/>
      <c r="BC39" s="208"/>
      <c r="BD39" s="208"/>
      <c r="BE39" s="208"/>
      <c r="BF39" s="209"/>
      <c r="BG39" s="198"/>
      <c r="BH39" s="199"/>
      <c r="BI39" s="199"/>
      <c r="BJ39" s="199"/>
      <c r="BK39" s="199"/>
      <c r="BL39" s="200"/>
      <c r="BM39" s="198"/>
      <c r="BN39" s="199"/>
      <c r="BO39" s="199"/>
      <c r="BP39" s="199"/>
      <c r="BQ39" s="199"/>
      <c r="BR39" s="200"/>
      <c r="BS39" s="192">
        <f t="shared" si="2"/>
        <v>0</v>
      </c>
      <c r="BT39" s="193"/>
      <c r="BU39" s="193"/>
      <c r="BV39" s="193"/>
      <c r="BW39" s="194"/>
      <c r="BX39" s="1"/>
      <c r="BY39" s="1"/>
      <c r="BZ39" s="12"/>
      <c r="CA39" s="1"/>
      <c r="CB39" s="207"/>
      <c r="CC39" s="208"/>
      <c r="CD39" s="208"/>
      <c r="CE39" s="208"/>
      <c r="CF39" s="208"/>
      <c r="CG39" s="209"/>
      <c r="CH39" s="2"/>
      <c r="CI39" s="207"/>
      <c r="CJ39" s="208"/>
      <c r="CK39" s="208"/>
      <c r="CL39" s="208"/>
      <c r="CM39" s="208"/>
      <c r="CN39" s="209"/>
      <c r="CO39" s="177"/>
      <c r="CP39" s="178"/>
      <c r="CQ39" s="178"/>
      <c r="CR39" s="178"/>
      <c r="CS39" s="178"/>
      <c r="CT39" s="179"/>
      <c r="CU39" s="177"/>
      <c r="CV39" s="178"/>
      <c r="CW39" s="178"/>
      <c r="CX39" s="178"/>
      <c r="CY39" s="179"/>
      <c r="CZ39" s="177"/>
      <c r="DA39" s="178"/>
      <c r="DB39" s="178"/>
      <c r="DC39" s="178"/>
      <c r="DD39" s="179"/>
      <c r="DE39" s="1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</row>
    <row r="40" spans="1:209" ht="36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5"/>
      <c r="N40" s="63"/>
      <c r="O40" s="63"/>
      <c r="P40" s="213"/>
      <c r="Q40" s="214"/>
      <c r="R40" s="214"/>
      <c r="S40" s="214"/>
      <c r="T40" s="214"/>
      <c r="U40" s="215"/>
      <c r="V40" s="216"/>
      <c r="W40" s="217"/>
      <c r="X40" s="217"/>
      <c r="Y40" s="217"/>
      <c r="Z40" s="217"/>
      <c r="AA40" s="218"/>
      <c r="AB40" s="4"/>
      <c r="AC40" s="33"/>
      <c r="AD40" s="3"/>
      <c r="AE40" s="3"/>
      <c r="AF40" s="189"/>
      <c r="AG40" s="190"/>
      <c r="AH40" s="190"/>
      <c r="AI40" s="190"/>
      <c r="AJ40" s="190"/>
      <c r="AK40" s="190"/>
      <c r="AL40" s="191"/>
      <c r="AM40" s="189"/>
      <c r="AN40" s="190"/>
      <c r="AO40" s="190"/>
      <c r="AP40" s="190"/>
      <c r="AQ40" s="190"/>
      <c r="AR40" s="190"/>
      <c r="AS40" s="191"/>
      <c r="AT40" s="189"/>
      <c r="AU40" s="190"/>
      <c r="AV40" s="190"/>
      <c r="AW40" s="190"/>
      <c r="AX40" s="190"/>
      <c r="AY40" s="190"/>
      <c r="AZ40" s="191"/>
      <c r="BA40" s="198">
        <f>BG40+BM40+BS40</f>
        <v>0</v>
      </c>
      <c r="BB40" s="199"/>
      <c r="BC40" s="199"/>
      <c r="BD40" s="199"/>
      <c r="BE40" s="199"/>
      <c r="BF40" s="200"/>
      <c r="BG40" s="198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200"/>
      <c r="BS40" s="192">
        <f t="shared" si="2"/>
        <v>0</v>
      </c>
      <c r="BT40" s="193"/>
      <c r="BU40" s="193"/>
      <c r="BV40" s="193"/>
      <c r="BW40" s="194"/>
      <c r="BX40" s="1"/>
      <c r="BY40" s="1"/>
      <c r="BZ40" s="12"/>
      <c r="CA40" s="1"/>
      <c r="CB40" s="207"/>
      <c r="CC40" s="208"/>
      <c r="CD40" s="208"/>
      <c r="CE40" s="208"/>
      <c r="CF40" s="208"/>
      <c r="CG40" s="209"/>
      <c r="CH40" s="2"/>
      <c r="CI40" s="207"/>
      <c r="CJ40" s="208"/>
      <c r="CK40" s="208"/>
      <c r="CL40" s="208"/>
      <c r="CM40" s="208"/>
      <c r="CN40" s="209"/>
      <c r="CO40" s="177"/>
      <c r="CP40" s="178"/>
      <c r="CQ40" s="178"/>
      <c r="CR40" s="178"/>
      <c r="CS40" s="178"/>
      <c r="CT40" s="179"/>
      <c r="CU40" s="177"/>
      <c r="CV40" s="178"/>
      <c r="CW40" s="178"/>
      <c r="CX40" s="178"/>
      <c r="CY40" s="179"/>
      <c r="CZ40" s="177"/>
      <c r="DA40" s="178"/>
      <c r="DB40" s="178"/>
      <c r="DC40" s="178"/>
      <c r="DD40" s="179"/>
      <c r="DE40" s="1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</row>
    <row r="41" spans="1:209" ht="14.2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5"/>
      <c r="N41" s="63"/>
      <c r="O41" s="63"/>
      <c r="P41" s="213"/>
      <c r="Q41" s="214"/>
      <c r="R41" s="214"/>
      <c r="S41" s="214"/>
      <c r="T41" s="214"/>
      <c r="U41" s="215"/>
      <c r="V41" s="216"/>
      <c r="W41" s="217"/>
      <c r="X41" s="217"/>
      <c r="Y41" s="217"/>
      <c r="Z41" s="217"/>
      <c r="AA41" s="218"/>
      <c r="AB41" s="4"/>
      <c r="AC41" s="33"/>
      <c r="AD41" s="3"/>
      <c r="AE41" s="3"/>
      <c r="AF41" s="189"/>
      <c r="AG41" s="190"/>
      <c r="AH41" s="190"/>
      <c r="AI41" s="190"/>
      <c r="AJ41" s="190"/>
      <c r="AK41" s="190"/>
      <c r="AL41" s="191"/>
      <c r="AM41" s="189"/>
      <c r="AN41" s="190"/>
      <c r="AO41" s="190"/>
      <c r="AP41" s="190"/>
      <c r="AQ41" s="190"/>
      <c r="AR41" s="190"/>
      <c r="AS41" s="191"/>
      <c r="AT41" s="189"/>
      <c r="AU41" s="190"/>
      <c r="AV41" s="190"/>
      <c r="AW41" s="190"/>
      <c r="AX41" s="190"/>
      <c r="AY41" s="190"/>
      <c r="AZ41" s="191"/>
      <c r="BA41" s="207">
        <f t="shared" si="1"/>
        <v>0</v>
      </c>
      <c r="BB41" s="208"/>
      <c r="BC41" s="208"/>
      <c r="BD41" s="208"/>
      <c r="BE41" s="208"/>
      <c r="BF41" s="209"/>
      <c r="BG41" s="198"/>
      <c r="BH41" s="199"/>
      <c r="BI41" s="199"/>
      <c r="BJ41" s="199"/>
      <c r="BK41" s="199"/>
      <c r="BL41" s="200"/>
      <c r="BM41" s="198"/>
      <c r="BN41" s="199"/>
      <c r="BO41" s="199"/>
      <c r="BP41" s="199"/>
      <c r="BQ41" s="199"/>
      <c r="BR41" s="200"/>
      <c r="BS41" s="192">
        <f t="shared" si="2"/>
        <v>0</v>
      </c>
      <c r="BT41" s="193"/>
      <c r="BU41" s="193"/>
      <c r="BV41" s="193"/>
      <c r="BW41" s="194"/>
      <c r="BX41" s="1"/>
      <c r="BY41" s="1"/>
      <c r="BZ41" s="12"/>
      <c r="CA41" s="1"/>
      <c r="CB41" s="207"/>
      <c r="CC41" s="208"/>
      <c r="CD41" s="208"/>
      <c r="CE41" s="208"/>
      <c r="CF41" s="208"/>
      <c r="CG41" s="209"/>
      <c r="CH41" s="2"/>
      <c r="CI41" s="207"/>
      <c r="CJ41" s="208"/>
      <c r="CK41" s="208"/>
      <c r="CL41" s="208"/>
      <c r="CM41" s="208"/>
      <c r="CN41" s="209"/>
      <c r="CO41" s="177"/>
      <c r="CP41" s="178"/>
      <c r="CQ41" s="178"/>
      <c r="CR41" s="178"/>
      <c r="CS41" s="178"/>
      <c r="CT41" s="179"/>
      <c r="CU41" s="177"/>
      <c r="CV41" s="178"/>
      <c r="CW41" s="178"/>
      <c r="CX41" s="178"/>
      <c r="CY41" s="179"/>
      <c r="CZ41" s="177"/>
      <c r="DA41" s="178"/>
      <c r="DB41" s="178"/>
      <c r="DC41" s="178"/>
      <c r="DD41" s="179"/>
      <c r="DE41" s="1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</row>
    <row r="42" spans="1:209" ht="15" customHeight="1" collapsed="1">
      <c r="A42" s="219" t="s">
        <v>36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1"/>
      <c r="AB42" s="23" t="s">
        <v>37</v>
      </c>
      <c r="AC42" s="73">
        <f>AC43+AC44+AC45+AC47+AC46</f>
        <v>43.099999999999994</v>
      </c>
      <c r="AD42" s="24"/>
      <c r="AE42" s="24"/>
      <c r="AF42" s="222" t="s">
        <v>38</v>
      </c>
      <c r="AG42" s="223"/>
      <c r="AH42" s="223"/>
      <c r="AI42" s="223"/>
      <c r="AJ42" s="223"/>
      <c r="AK42" s="223"/>
      <c r="AL42" s="224"/>
      <c r="AM42" s="222" t="s">
        <v>38</v>
      </c>
      <c r="AN42" s="223"/>
      <c r="AO42" s="223"/>
      <c r="AP42" s="223"/>
      <c r="AQ42" s="223"/>
      <c r="AR42" s="223"/>
      <c r="AS42" s="224"/>
      <c r="AT42" s="222" t="s">
        <v>38</v>
      </c>
      <c r="AU42" s="223"/>
      <c r="AV42" s="223"/>
      <c r="AW42" s="223"/>
      <c r="AX42" s="223"/>
      <c r="AY42" s="223"/>
      <c r="AZ42" s="224"/>
      <c r="BA42" s="225">
        <f>BA43+BA44+BA45+BA47+BA46</f>
        <v>6</v>
      </c>
      <c r="BB42" s="226"/>
      <c r="BC42" s="226"/>
      <c r="BD42" s="226"/>
      <c r="BE42" s="226"/>
      <c r="BF42" s="227"/>
      <c r="BG42" s="225">
        <f>BG43+BG44+BG45+BG47+BG46</f>
        <v>0</v>
      </c>
      <c r="BH42" s="226"/>
      <c r="BI42" s="226"/>
      <c r="BJ42" s="226"/>
      <c r="BK42" s="226"/>
      <c r="BL42" s="227"/>
      <c r="BM42" s="225">
        <f>BM43+BM44+BM45+BM46+BM47</f>
        <v>0</v>
      </c>
      <c r="BN42" s="226"/>
      <c r="BO42" s="226"/>
      <c r="BP42" s="226"/>
      <c r="BQ42" s="226"/>
      <c r="BR42" s="227"/>
      <c r="BS42" s="225">
        <f>BS43+BS44+BS45+BS46+BS47</f>
        <v>3</v>
      </c>
      <c r="BT42" s="226"/>
      <c r="BU42" s="226"/>
      <c r="BV42" s="226"/>
      <c r="BW42" s="227"/>
      <c r="BX42" s="41">
        <f>BX43+BX44+BX45+BX47</f>
        <v>0</v>
      </c>
      <c r="BY42" s="41">
        <f>BY43+BY44+BY45+BY47+BY46</f>
        <v>0</v>
      </c>
      <c r="BZ42" s="41">
        <f>BZ43+BZ44+BZ45+BZ47+BZ46</f>
        <v>3</v>
      </c>
      <c r="CA42" s="41">
        <f>CA43+CA44+CA45+CA47+CA46</f>
        <v>0</v>
      </c>
      <c r="CB42" s="222"/>
      <c r="CC42" s="223"/>
      <c r="CD42" s="223"/>
      <c r="CE42" s="223"/>
      <c r="CF42" s="223"/>
      <c r="CG42" s="224"/>
      <c r="CH42" s="66"/>
      <c r="CI42" s="222"/>
      <c r="CJ42" s="223"/>
      <c r="CK42" s="223"/>
      <c r="CL42" s="223"/>
      <c r="CM42" s="223"/>
      <c r="CN42" s="224"/>
      <c r="CO42" s="240"/>
      <c r="CP42" s="241"/>
      <c r="CQ42" s="241"/>
      <c r="CR42" s="241"/>
      <c r="CS42" s="241"/>
      <c r="CT42" s="242"/>
      <c r="CU42" s="240"/>
      <c r="CV42" s="241"/>
      <c r="CW42" s="241"/>
      <c r="CX42" s="241"/>
      <c r="CY42" s="242"/>
      <c r="CZ42" s="240"/>
      <c r="DA42" s="241"/>
      <c r="DB42" s="241"/>
      <c r="DC42" s="241"/>
      <c r="DD42" s="242"/>
      <c r="DE42" s="25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</row>
    <row r="43" spans="1:209" ht="15" customHeight="1">
      <c r="A43" s="228" t="s">
        <v>50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30"/>
      <c r="AB43" s="29" t="s">
        <v>34</v>
      </c>
      <c r="AC43" s="70">
        <f>((_xlfn.SUMIFS($AC$12:$AC$41,$AB$12:$AB$41,"П")))</f>
        <v>43.099999999999994</v>
      </c>
      <c r="AD43" s="30"/>
      <c r="AE43" s="30"/>
      <c r="AF43" s="231" t="s">
        <v>38</v>
      </c>
      <c r="AG43" s="232"/>
      <c r="AH43" s="232"/>
      <c r="AI43" s="232"/>
      <c r="AJ43" s="232"/>
      <c r="AK43" s="232"/>
      <c r="AL43" s="233"/>
      <c r="AM43" s="231" t="s">
        <v>38</v>
      </c>
      <c r="AN43" s="232"/>
      <c r="AO43" s="232"/>
      <c r="AP43" s="232"/>
      <c r="AQ43" s="232"/>
      <c r="AR43" s="232"/>
      <c r="AS43" s="233"/>
      <c r="AT43" s="231" t="s">
        <v>38</v>
      </c>
      <c r="AU43" s="232"/>
      <c r="AV43" s="232"/>
      <c r="AW43" s="232"/>
      <c r="AX43" s="232"/>
      <c r="AY43" s="232"/>
      <c r="AZ43" s="233"/>
      <c r="BA43" s="231">
        <f>((_xlfn.SUMIFS($BA$12:$BA$41,$AB$12:$AB$41,"П",$DE$12:$DE$41,"0")))</f>
        <v>3</v>
      </c>
      <c r="BB43" s="232"/>
      <c r="BC43" s="232"/>
      <c r="BD43" s="232"/>
      <c r="BE43" s="232"/>
      <c r="BF43" s="233"/>
      <c r="BG43" s="231">
        <f>((_xlfn.SUMIFS($BG$12:$BG$41,$AB$12:$AB$41,"П",$DE$12:$DE$41,"0")))</f>
        <v>0</v>
      </c>
      <c r="BH43" s="232"/>
      <c r="BI43" s="232"/>
      <c r="BJ43" s="232"/>
      <c r="BK43" s="232"/>
      <c r="BL43" s="233"/>
      <c r="BM43" s="231">
        <f>((_xlfn.SUMIFS($BM$12:$BM$41,$AB$12:$AB$41,"П",$DE$12:$DE$41,"0")))</f>
        <v>0</v>
      </c>
      <c r="BN43" s="232"/>
      <c r="BO43" s="232"/>
      <c r="BP43" s="232"/>
      <c r="BQ43" s="232"/>
      <c r="BR43" s="233"/>
      <c r="BS43" s="231">
        <f>((_xlfn.SUMIFS($BS$12:$BS$41,$AB$12:$AB$41,"П",$DE$12:$DE$41,"0")))</f>
        <v>3</v>
      </c>
      <c r="BT43" s="232"/>
      <c r="BU43" s="232"/>
      <c r="BV43" s="232"/>
      <c r="BW43" s="233"/>
      <c r="BX43" s="35">
        <f>((_xlfn.SUMIFS($BX$12:$BX$41,$AB$12:$AB$41,"П",$DE$12:$DE$41,"0")))</f>
        <v>0</v>
      </c>
      <c r="BY43" s="35">
        <f>((_xlfn.SUMIFS($BY$12:$BY$41,$AB$12:$AB$41,"П",$DE$12:$DE$41,"0")))</f>
        <v>0</v>
      </c>
      <c r="BZ43" s="35">
        <f>((_xlfn.SUMIFS($BZ$12:$BZ$41,$AB$12:$AB$41,"П",$DE$12:$DE$41,"0")))</f>
        <v>3</v>
      </c>
      <c r="CA43" s="35">
        <f>((_xlfn.SUMIFS($CA$12:$CA$41,$AB$12:$AB$41,"П",$DE$12:$DE$41,"0")))</f>
        <v>0</v>
      </c>
      <c r="CB43" s="231"/>
      <c r="CC43" s="232"/>
      <c r="CD43" s="232"/>
      <c r="CE43" s="232"/>
      <c r="CF43" s="232"/>
      <c r="CG43" s="233"/>
      <c r="CH43" s="27">
        <f>((_xlfn.SUMIFS($CH$12:$CH$41,$AB$12:$AB$41,"П",$DE$12:$DE$41,"0")))</f>
        <v>0</v>
      </c>
      <c r="CI43" s="231"/>
      <c r="CJ43" s="232"/>
      <c r="CK43" s="232"/>
      <c r="CL43" s="232"/>
      <c r="CM43" s="232"/>
      <c r="CN43" s="233"/>
      <c r="CO43" s="234" t="s">
        <v>38</v>
      </c>
      <c r="CP43" s="235"/>
      <c r="CQ43" s="235"/>
      <c r="CR43" s="235"/>
      <c r="CS43" s="235"/>
      <c r="CT43" s="236"/>
      <c r="CU43" s="237" t="s">
        <v>38</v>
      </c>
      <c r="CV43" s="238"/>
      <c r="CW43" s="238"/>
      <c r="CX43" s="238"/>
      <c r="CY43" s="239"/>
      <c r="CZ43" s="237" t="s">
        <v>38</v>
      </c>
      <c r="DA43" s="238"/>
      <c r="DB43" s="238"/>
      <c r="DC43" s="238"/>
      <c r="DD43" s="239"/>
      <c r="DE43" s="32" t="s">
        <v>39</v>
      </c>
      <c r="DF43" s="28"/>
      <c r="DG43" s="28"/>
      <c r="DH43" s="28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</row>
    <row r="44" spans="1:209" ht="15" customHeight="1">
      <c r="A44" s="228" t="s">
        <v>40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30"/>
      <c r="AB44" s="29" t="s">
        <v>41</v>
      </c>
      <c r="AC44" s="70">
        <f>((_xlfn.SUMIFS($AC$12:$AC$41,$AB$12:$AB$41,"А")))</f>
        <v>0</v>
      </c>
      <c r="AD44" s="30"/>
      <c r="AE44" s="30"/>
      <c r="AF44" s="231" t="s">
        <v>38</v>
      </c>
      <c r="AG44" s="232"/>
      <c r="AH44" s="232"/>
      <c r="AI44" s="232"/>
      <c r="AJ44" s="232"/>
      <c r="AK44" s="232"/>
      <c r="AL44" s="233"/>
      <c r="AM44" s="231" t="s">
        <v>38</v>
      </c>
      <c r="AN44" s="232"/>
      <c r="AO44" s="232"/>
      <c r="AP44" s="232"/>
      <c r="AQ44" s="232"/>
      <c r="AR44" s="232"/>
      <c r="AS44" s="233"/>
      <c r="AT44" s="231" t="s">
        <v>38</v>
      </c>
      <c r="AU44" s="232"/>
      <c r="AV44" s="232"/>
      <c r="AW44" s="232"/>
      <c r="AX44" s="232"/>
      <c r="AY44" s="232"/>
      <c r="AZ44" s="233"/>
      <c r="BA44" s="231">
        <f>((_xlfn.SUMIFS($BA$12:$BA$41,$AB$12:$AB$41,"А",$DE$12:$DE$41,"0")))</f>
        <v>0</v>
      </c>
      <c r="BB44" s="232"/>
      <c r="BC44" s="232"/>
      <c r="BD44" s="232"/>
      <c r="BE44" s="232"/>
      <c r="BF44" s="233"/>
      <c r="BG44" s="231">
        <f>((_xlfn.SUMIFS($BG$12:$BG$41,$AB$12:$AB$41,"А",$DE$12:$DE$41,"0")))</f>
        <v>0</v>
      </c>
      <c r="BH44" s="232"/>
      <c r="BI44" s="232"/>
      <c r="BJ44" s="232"/>
      <c r="BK44" s="232"/>
      <c r="BL44" s="233"/>
      <c r="BM44" s="231">
        <f>((_xlfn.SUMIFS($BG$12:$BG$41,$AB$12:$AB$41,"А",$DE$12:$DE$41,"0")))</f>
        <v>0</v>
      </c>
      <c r="BN44" s="232"/>
      <c r="BO44" s="232"/>
      <c r="BP44" s="232"/>
      <c r="BQ44" s="232"/>
      <c r="BR44" s="233"/>
      <c r="BS44" s="231">
        <f>((_xlfn.SUMIFS($BG$12:$BG$41,$AB$12:$AB$41,"А",$DE$12:$DE$41,"0")))</f>
        <v>0</v>
      </c>
      <c r="BT44" s="232"/>
      <c r="BU44" s="232"/>
      <c r="BV44" s="232"/>
      <c r="BW44" s="233"/>
      <c r="BX44" s="35">
        <f>((_xlfn.SUMIFS($BX$12:$BX$41,$AB$12:$AB$41,"А",$DE$12:$DE$41,"0")))</f>
        <v>0</v>
      </c>
      <c r="BY44" s="35">
        <f>((_xlfn.SUMIFS($BY$12:$BY$41,$AB$12:$AB$41,"А",$DE$12:$DE$41,"0")))</f>
        <v>0</v>
      </c>
      <c r="BZ44" s="35">
        <f>((_xlfn.SUMIFS($BZ$12:$BZ$41,$AB$12:$AB$41,"А",$DE$12:$DE$41,"0")))</f>
        <v>0</v>
      </c>
      <c r="CA44" s="35">
        <f>((_xlfn.SUMIFS($CA$12:$CA$41,$AB$12:$AB$41,"А",$DE$12:$DE$41,"0")))</f>
        <v>0</v>
      </c>
      <c r="CB44" s="231"/>
      <c r="CC44" s="232"/>
      <c r="CD44" s="232"/>
      <c r="CE44" s="232"/>
      <c r="CF44" s="232"/>
      <c r="CG44" s="233"/>
      <c r="CH44" s="27">
        <f>((_xlfn.SUMIFS($CH$12:$CH$41,$AB$12:$AB$41,"А",$DE$12:$DE$41,"0")))</f>
        <v>0</v>
      </c>
      <c r="CI44" s="231"/>
      <c r="CJ44" s="232"/>
      <c r="CK44" s="232"/>
      <c r="CL44" s="232"/>
      <c r="CM44" s="232"/>
      <c r="CN44" s="233"/>
      <c r="CO44" s="237" t="s">
        <v>38</v>
      </c>
      <c r="CP44" s="238"/>
      <c r="CQ44" s="238"/>
      <c r="CR44" s="238"/>
      <c r="CS44" s="238"/>
      <c r="CT44" s="239"/>
      <c r="CU44" s="237" t="s">
        <v>38</v>
      </c>
      <c r="CV44" s="238"/>
      <c r="CW44" s="238"/>
      <c r="CX44" s="238"/>
      <c r="CY44" s="239"/>
      <c r="CZ44" s="237" t="s">
        <v>38</v>
      </c>
      <c r="DA44" s="238"/>
      <c r="DB44" s="238"/>
      <c r="DC44" s="238"/>
      <c r="DD44" s="239"/>
      <c r="DE44" s="31" t="s">
        <v>39</v>
      </c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</row>
    <row r="45" spans="1:209" ht="22.5" customHeight="1">
      <c r="A45" s="249" t="s">
        <v>42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1"/>
      <c r="AB45" s="29" t="s">
        <v>35</v>
      </c>
      <c r="AC45" s="51">
        <f>((_xlfn.SUMIFS($AC$12:$AC$18,$AB$12:$AB$18,"В")))</f>
        <v>0</v>
      </c>
      <c r="AD45" s="30"/>
      <c r="AE45" s="30"/>
      <c r="AF45" s="231" t="s">
        <v>38</v>
      </c>
      <c r="AG45" s="232"/>
      <c r="AH45" s="232"/>
      <c r="AI45" s="232"/>
      <c r="AJ45" s="232"/>
      <c r="AK45" s="232"/>
      <c r="AL45" s="233"/>
      <c r="AM45" s="231" t="s">
        <v>38</v>
      </c>
      <c r="AN45" s="232"/>
      <c r="AO45" s="232"/>
      <c r="AP45" s="232"/>
      <c r="AQ45" s="232"/>
      <c r="AR45" s="232"/>
      <c r="AS45" s="233"/>
      <c r="AT45" s="231" t="s">
        <v>38</v>
      </c>
      <c r="AU45" s="232"/>
      <c r="AV45" s="232"/>
      <c r="AW45" s="232"/>
      <c r="AX45" s="232"/>
      <c r="AY45" s="232"/>
      <c r="AZ45" s="233"/>
      <c r="BA45" s="231">
        <f>((_xlfn.SUMIFS($BA$12:$BA$41,$AB$12:$AB$41,"В",$DE$12:$DE$41,"0")))</f>
        <v>0</v>
      </c>
      <c r="BB45" s="232"/>
      <c r="BC45" s="232"/>
      <c r="BD45" s="232"/>
      <c r="BE45" s="232"/>
      <c r="BF45" s="233"/>
      <c r="BG45" s="231">
        <f>((_xlfn.SUMIFS($BG$12:$BG$41,$AB$12:$AB$41,"В",$DE$12:$DE$41,"0")))</f>
        <v>0</v>
      </c>
      <c r="BH45" s="232"/>
      <c r="BI45" s="232"/>
      <c r="BJ45" s="232"/>
      <c r="BK45" s="232"/>
      <c r="BL45" s="233"/>
      <c r="BM45" s="231">
        <f>((_xlfn.SUMIFS($BG$12:$BG$41,$AB$12:$AB$41,"В",$DE$12:$DE$41,"0")))</f>
        <v>0</v>
      </c>
      <c r="BN45" s="232"/>
      <c r="BO45" s="232"/>
      <c r="BP45" s="232"/>
      <c r="BQ45" s="232"/>
      <c r="BR45" s="233"/>
      <c r="BS45" s="231">
        <f>((_xlfn.SUMIFS($BG$12:$BG$41,$AB$12:$AB$41,"В",$DE$12:$DE$41,"0")))</f>
        <v>0</v>
      </c>
      <c r="BT45" s="232"/>
      <c r="BU45" s="232"/>
      <c r="BV45" s="232"/>
      <c r="BW45" s="233"/>
      <c r="BX45" s="35">
        <f>((_xlfn.SUMIFS($BX$12:$BX$41,$AB$12:$AB$41,"В",$DE$12:$DE$41,"0")))</f>
        <v>0</v>
      </c>
      <c r="BY45" s="35">
        <f>((_xlfn.SUMIFS($BY$12:$BY$41,$AB$12:$AB$41,"В",$DE$12:$DE$41,"0")))</f>
        <v>0</v>
      </c>
      <c r="BZ45" s="35">
        <f>((_xlfn.SUMIFS($BZ$12:$BZ$41,$AB$12:$AB$41,"В",$DE$12:$DE$41,"0")))</f>
        <v>0</v>
      </c>
      <c r="CA45" s="35">
        <f>((_xlfn.SUMIFS($CA$12:$CA$41,$AB$12:$AB$41,"В",$DE$12:$DE$41,"0")))</f>
        <v>0</v>
      </c>
      <c r="CB45" s="231"/>
      <c r="CC45" s="232"/>
      <c r="CD45" s="232"/>
      <c r="CE45" s="232"/>
      <c r="CF45" s="232"/>
      <c r="CG45" s="233"/>
      <c r="CH45" s="27">
        <f>((_xlfn.SUMIFS($CH$12:$CH$41,$AB$12:$AB$41,"В",$DE$12:$DE$41,"0")))</f>
        <v>0</v>
      </c>
      <c r="CI45" s="231"/>
      <c r="CJ45" s="232"/>
      <c r="CK45" s="232"/>
      <c r="CL45" s="232"/>
      <c r="CM45" s="232"/>
      <c r="CN45" s="233"/>
      <c r="CO45" s="237" t="s">
        <v>38</v>
      </c>
      <c r="CP45" s="238"/>
      <c r="CQ45" s="238"/>
      <c r="CR45" s="238"/>
      <c r="CS45" s="238"/>
      <c r="CT45" s="239"/>
      <c r="CU45" s="237" t="s">
        <v>38</v>
      </c>
      <c r="CV45" s="238"/>
      <c r="CW45" s="238"/>
      <c r="CX45" s="238"/>
      <c r="CY45" s="239"/>
      <c r="CZ45" s="237" t="s">
        <v>38</v>
      </c>
      <c r="DA45" s="238"/>
      <c r="DB45" s="238"/>
      <c r="DC45" s="238"/>
      <c r="DD45" s="239"/>
      <c r="DE45" s="31">
        <v>0</v>
      </c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</row>
    <row r="46" spans="1:209" s="62" customFormat="1" ht="15">
      <c r="A46" s="252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55" t="s">
        <v>35</v>
      </c>
      <c r="AC46" s="72">
        <f>((_xlfn.SUMIFS($AC$12:$AC$41,$AB$12:$AB$41,"В",$DE$12:$DE$41,"1")))</f>
        <v>0</v>
      </c>
      <c r="AD46" s="57"/>
      <c r="AE46" s="57"/>
      <c r="AF46" s="246" t="s">
        <v>38</v>
      </c>
      <c r="AG46" s="247"/>
      <c r="AH46" s="247"/>
      <c r="AI46" s="247"/>
      <c r="AJ46" s="247"/>
      <c r="AK46" s="247"/>
      <c r="AL46" s="248"/>
      <c r="AM46" s="246" t="s">
        <v>38</v>
      </c>
      <c r="AN46" s="247"/>
      <c r="AO46" s="247"/>
      <c r="AP46" s="247"/>
      <c r="AQ46" s="247"/>
      <c r="AR46" s="247"/>
      <c r="AS46" s="248"/>
      <c r="AT46" s="246" t="s">
        <v>38</v>
      </c>
      <c r="AU46" s="247"/>
      <c r="AV46" s="247"/>
      <c r="AW46" s="247"/>
      <c r="AX46" s="247"/>
      <c r="AY46" s="247"/>
      <c r="AZ46" s="248"/>
      <c r="BA46" s="246">
        <f>((_xlfn.SUMIFS($BA$12:$BA$41,$AB$12:$AB$41,"В",$DE$12:$DE$41,"1")))</f>
        <v>3</v>
      </c>
      <c r="BB46" s="247"/>
      <c r="BC46" s="247"/>
      <c r="BD46" s="247"/>
      <c r="BE46" s="247"/>
      <c r="BF46" s="248"/>
      <c r="BG46" s="246">
        <f>((_xlfn.SUMIFS($BG$12:$BG$41,$AB$12:$AB$41,"В",$DE$12:$DE$41,"1")))</f>
        <v>0</v>
      </c>
      <c r="BH46" s="247"/>
      <c r="BI46" s="247"/>
      <c r="BJ46" s="247"/>
      <c r="BK46" s="247"/>
      <c r="BL46" s="248"/>
      <c r="BM46" s="246">
        <f>((_xlfn.SUMIFS($BG$12:$BG$41,$AB$12:$AB$41,"В",$DE$12:$DE$41,"1")))</f>
        <v>0</v>
      </c>
      <c r="BN46" s="247"/>
      <c r="BO46" s="247"/>
      <c r="BP46" s="247"/>
      <c r="BQ46" s="247"/>
      <c r="BR46" s="248"/>
      <c r="BS46" s="246">
        <f>((_xlfn.SUMIFS($BG$12:$BG$41,$AB$12:$AB$41,"В",$DE$12:$DE$41,"1")))</f>
        <v>0</v>
      </c>
      <c r="BT46" s="247"/>
      <c r="BU46" s="247"/>
      <c r="BV46" s="247"/>
      <c r="BW46" s="248"/>
      <c r="BX46" s="58">
        <f>((_xlfn.SUMIFS($BX$12:$BX$41,$AB$12:$AB$41,"В",$DE$12:$DE$41,"1")))</f>
        <v>0</v>
      </c>
      <c r="BY46" s="58">
        <f>((_xlfn.SUMIFS($BY$12:$BY$41,$AB$12:$AB$41,"В",$DE$12:$DE$41,"0")))</f>
        <v>0</v>
      </c>
      <c r="BZ46" s="58">
        <f>((_xlfn.SUMIFS($BZ$12:$BZ$41,$AB$12:$AB$41,"В",$DE$12:$DE$41,"0")))</f>
        <v>0</v>
      </c>
      <c r="CA46" s="58">
        <f>((_xlfn.SUMIFS($CA$12:$CA$41,$AB$12:$AB$41,"В",$DE$12:$DE$41,"0")))</f>
        <v>0</v>
      </c>
      <c r="CB46" s="246"/>
      <c r="CC46" s="247"/>
      <c r="CD46" s="247"/>
      <c r="CE46" s="247"/>
      <c r="CF46" s="247"/>
      <c r="CG46" s="248"/>
      <c r="CH46" s="67">
        <f>((_xlfn.SUMIFS($CH$12:$CH$41,$AB$12:$AB$41,"В",$DE$12:$DE$41,"1")))</f>
        <v>0</v>
      </c>
      <c r="CI46" s="246"/>
      <c r="CJ46" s="247"/>
      <c r="CK46" s="247"/>
      <c r="CL46" s="247"/>
      <c r="CM46" s="247"/>
      <c r="CN46" s="248"/>
      <c r="CO46" s="256" t="s">
        <v>38</v>
      </c>
      <c r="CP46" s="257"/>
      <c r="CQ46" s="257"/>
      <c r="CR46" s="257"/>
      <c r="CS46" s="257"/>
      <c r="CT46" s="258"/>
      <c r="CU46" s="256" t="s">
        <v>38</v>
      </c>
      <c r="CV46" s="257"/>
      <c r="CW46" s="257"/>
      <c r="CX46" s="257"/>
      <c r="CY46" s="258"/>
      <c r="CZ46" s="256" t="s">
        <v>38</v>
      </c>
      <c r="DA46" s="257"/>
      <c r="DB46" s="257"/>
      <c r="DC46" s="257"/>
      <c r="DD46" s="258"/>
      <c r="DE46" s="60">
        <v>1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</row>
    <row r="47" spans="1:209" s="62" customFormat="1" ht="15" customHeight="1">
      <c r="A47" s="243" t="s">
        <v>43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5"/>
      <c r="AB47" s="55" t="s">
        <v>44</v>
      </c>
      <c r="AC47" s="56">
        <f>((_xlfn.SUMIFS($AC$12:$AC$41,$AB$12:$AB$41,"В1",$DE$12:$DE$41,"1")))</f>
        <v>0</v>
      </c>
      <c r="AD47" s="57"/>
      <c r="AE47" s="57"/>
      <c r="AF47" s="246" t="s">
        <v>38</v>
      </c>
      <c r="AG47" s="247"/>
      <c r="AH47" s="247"/>
      <c r="AI47" s="247"/>
      <c r="AJ47" s="247"/>
      <c r="AK47" s="247"/>
      <c r="AL47" s="248"/>
      <c r="AM47" s="246" t="s">
        <v>38</v>
      </c>
      <c r="AN47" s="247"/>
      <c r="AO47" s="247"/>
      <c r="AP47" s="247"/>
      <c r="AQ47" s="247"/>
      <c r="AR47" s="247"/>
      <c r="AS47" s="248"/>
      <c r="AT47" s="246" t="s">
        <v>38</v>
      </c>
      <c r="AU47" s="247"/>
      <c r="AV47" s="247"/>
      <c r="AW47" s="247"/>
      <c r="AX47" s="247"/>
      <c r="AY47" s="247"/>
      <c r="AZ47" s="248"/>
      <c r="BA47" s="246">
        <f>((_xlfn.SUMIFS($BA$12:$BA$41,$AB$12:$AB$41,"В1",$DE$12:$DE$41,"1")))</f>
        <v>0</v>
      </c>
      <c r="BB47" s="247"/>
      <c r="BC47" s="247"/>
      <c r="BD47" s="247"/>
      <c r="BE47" s="247"/>
      <c r="BF47" s="248"/>
      <c r="BG47" s="246">
        <f>((_xlfn.SUMIFS($BG$12:$BG$41,$AB$12:$AB$41,"В1",$DE$12:$DE$41,"1")))</f>
        <v>0</v>
      </c>
      <c r="BH47" s="247"/>
      <c r="BI47" s="247"/>
      <c r="BJ47" s="247"/>
      <c r="BK47" s="247"/>
      <c r="BL47" s="248"/>
      <c r="BM47" s="246">
        <f>((_xlfn.SUMIFS($BG$12:$BG$41,$AB$12:$AB$41,"В1",$DE$12:$DE$41,"1")))</f>
        <v>0</v>
      </c>
      <c r="BN47" s="247"/>
      <c r="BO47" s="247"/>
      <c r="BP47" s="247"/>
      <c r="BQ47" s="247"/>
      <c r="BR47" s="248"/>
      <c r="BS47" s="246">
        <f>((_xlfn.SUMIFS($BG$12:$BG$41,$AB$12:$AB$41,"В1",$DE$12:$DE$41,"1")))</f>
        <v>0</v>
      </c>
      <c r="BT47" s="247"/>
      <c r="BU47" s="247"/>
      <c r="BV47" s="247"/>
      <c r="BW47" s="248"/>
      <c r="BX47" s="58">
        <f>((_xlfn.SUMIFS($BX$12:$BX$41,$AB$12:$AB$41,"В1",$DE$12:$DE$41,"1")))</f>
        <v>0</v>
      </c>
      <c r="BY47" s="58">
        <f>((_xlfn.SUMIFS($BY$12:$BY$41,$AB$12:$AB$41,"В1",$DE$12:$DE$41,"1")))</f>
        <v>0</v>
      </c>
      <c r="BZ47" s="58">
        <f>((_xlfn.SUMIFS($BZ$12:$BZ$41,$AB$12:$AB$41,"В1",$DE$12:$DE$41,"1")))</f>
        <v>0</v>
      </c>
      <c r="CA47" s="58">
        <f>((_xlfn.SUMIFS($CA$12:$CA$41,$AB$12:$AB$41,"В1",$DE$12:$DE$41,"1")))</f>
        <v>0</v>
      </c>
      <c r="CB47" s="246"/>
      <c r="CC47" s="247"/>
      <c r="CD47" s="247"/>
      <c r="CE47" s="247"/>
      <c r="CF47" s="247"/>
      <c r="CG47" s="248"/>
      <c r="CH47" s="67">
        <f>((_xlfn.SUMIFS($CH$12:$CH$41,$AB$12:$AB$41,"В1",$DE$12:$DE$41,"1")))</f>
        <v>0</v>
      </c>
      <c r="CI47" s="246"/>
      <c r="CJ47" s="247"/>
      <c r="CK47" s="247"/>
      <c r="CL47" s="247"/>
      <c r="CM47" s="247"/>
      <c r="CN47" s="248"/>
      <c r="CO47" s="256" t="s">
        <v>38</v>
      </c>
      <c r="CP47" s="257"/>
      <c r="CQ47" s="257"/>
      <c r="CR47" s="257"/>
      <c r="CS47" s="257"/>
      <c r="CT47" s="258"/>
      <c r="CU47" s="256" t="s">
        <v>38</v>
      </c>
      <c r="CV47" s="257"/>
      <c r="CW47" s="257"/>
      <c r="CX47" s="257"/>
      <c r="CY47" s="258"/>
      <c r="CZ47" s="256" t="s">
        <v>38</v>
      </c>
      <c r="DA47" s="257"/>
      <c r="DB47" s="257"/>
      <c r="DC47" s="257"/>
      <c r="DD47" s="258"/>
      <c r="DE47" s="60" t="s">
        <v>33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</row>
    <row r="48" spans="5:58" s="14" customFormat="1" ht="12.75"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15"/>
      <c r="AC48" s="15"/>
      <c r="AD48" s="16"/>
      <c r="AE48" s="16"/>
      <c r="BA48" s="260"/>
      <c r="BB48" s="260"/>
      <c r="BC48" s="260"/>
      <c r="BD48" s="260"/>
      <c r="BE48" s="260"/>
      <c r="BF48" s="260"/>
    </row>
  </sheetData>
  <sheetProtection/>
  <mergeCells count="628">
    <mergeCell ref="A3:BY3"/>
    <mergeCell ref="AF4:AL4"/>
    <mergeCell ref="AM4:AT4"/>
    <mergeCell ref="BE4:BO4"/>
    <mergeCell ref="BP4:BW4"/>
    <mergeCell ref="BX4:BZ4"/>
    <mergeCell ref="A6:AC6"/>
    <mergeCell ref="AD6:AD9"/>
    <mergeCell ref="AE6:AE9"/>
    <mergeCell ref="AF6:CH6"/>
    <mergeCell ref="CI6:CN9"/>
    <mergeCell ref="CO6:DD7"/>
    <mergeCell ref="AF7:AL9"/>
    <mergeCell ref="AM7:AS9"/>
    <mergeCell ref="AT7:AZ9"/>
    <mergeCell ref="BA7:CG7"/>
    <mergeCell ref="BX8:CA8"/>
    <mergeCell ref="CB8:CG9"/>
    <mergeCell ref="CO8:CT9"/>
    <mergeCell ref="DE6:DE9"/>
    <mergeCell ref="A7:F9"/>
    <mergeCell ref="G7:L9"/>
    <mergeCell ref="P7:U9"/>
    <mergeCell ref="V7:AA9"/>
    <mergeCell ref="AB7:AB9"/>
    <mergeCell ref="AC7:AC9"/>
    <mergeCell ref="CU8:CY9"/>
    <mergeCell ref="CZ8:DD9"/>
    <mergeCell ref="BG9:BL9"/>
    <mergeCell ref="BM9:BR9"/>
    <mergeCell ref="BS9:BW9"/>
    <mergeCell ref="A10:F10"/>
    <mergeCell ref="G10:L10"/>
    <mergeCell ref="CH7:CH9"/>
    <mergeCell ref="BA8:BF9"/>
    <mergeCell ref="BG8:BW8"/>
    <mergeCell ref="P10:U10"/>
    <mergeCell ref="V10:AA10"/>
    <mergeCell ref="AF10:AL10"/>
    <mergeCell ref="AM10:AS10"/>
    <mergeCell ref="AT10:AZ10"/>
    <mergeCell ref="BA10:BF10"/>
    <mergeCell ref="BG10:BL10"/>
    <mergeCell ref="BM10:BR10"/>
    <mergeCell ref="BS10:BW10"/>
    <mergeCell ref="CB10:CG10"/>
    <mergeCell ref="CI10:CN10"/>
    <mergeCell ref="CO10:CT10"/>
    <mergeCell ref="BG11:BL11"/>
    <mergeCell ref="BM11:BR11"/>
    <mergeCell ref="BS11:BW11"/>
    <mergeCell ref="CU10:CY10"/>
    <mergeCell ref="CZ10:DD10"/>
    <mergeCell ref="A11:F11"/>
    <mergeCell ref="G11:L11"/>
    <mergeCell ref="P11:U11"/>
    <mergeCell ref="V11:AA11"/>
    <mergeCell ref="AF11:AL11"/>
    <mergeCell ref="CB11:CG11"/>
    <mergeCell ref="CI11:CN11"/>
    <mergeCell ref="CO11:CT11"/>
    <mergeCell ref="CU11:CY11"/>
    <mergeCell ref="CZ11:DD11"/>
    <mergeCell ref="A12:F12"/>
    <mergeCell ref="G12:L12"/>
    <mergeCell ref="AM11:AS11"/>
    <mergeCell ref="AT11:AZ11"/>
    <mergeCell ref="BA11:BF11"/>
    <mergeCell ref="P12:U12"/>
    <mergeCell ref="V12:AA12"/>
    <mergeCell ref="AF12:AL12"/>
    <mergeCell ref="AM12:AS12"/>
    <mergeCell ref="AT12:AZ12"/>
    <mergeCell ref="BA12:BF12"/>
    <mergeCell ref="BG12:BL12"/>
    <mergeCell ref="BM12:BR12"/>
    <mergeCell ref="BS12:BW12"/>
    <mergeCell ref="CB12:CG12"/>
    <mergeCell ref="CI12:CN12"/>
    <mergeCell ref="CO12:CT12"/>
    <mergeCell ref="BG13:BL13"/>
    <mergeCell ref="BM13:BR13"/>
    <mergeCell ref="BS13:BW13"/>
    <mergeCell ref="CU12:CY12"/>
    <mergeCell ref="CZ12:DD12"/>
    <mergeCell ref="A13:F13"/>
    <mergeCell ref="G13:L13"/>
    <mergeCell ref="P13:U13"/>
    <mergeCell ref="V13:AA13"/>
    <mergeCell ref="AF13:AL13"/>
    <mergeCell ref="CB13:CG13"/>
    <mergeCell ref="CI13:CN13"/>
    <mergeCell ref="CO13:CT13"/>
    <mergeCell ref="CU13:CY13"/>
    <mergeCell ref="CZ13:DD13"/>
    <mergeCell ref="A14:F14"/>
    <mergeCell ref="G14:L14"/>
    <mergeCell ref="AM13:AS13"/>
    <mergeCell ref="AT13:AZ13"/>
    <mergeCell ref="BA13:BF13"/>
    <mergeCell ref="P14:U14"/>
    <mergeCell ref="V14:AA14"/>
    <mergeCell ref="AF14:AL14"/>
    <mergeCell ref="AM14:AS14"/>
    <mergeCell ref="AT14:AZ14"/>
    <mergeCell ref="BA14:BF14"/>
    <mergeCell ref="BG14:BL14"/>
    <mergeCell ref="BM14:BR14"/>
    <mergeCell ref="BS14:BW14"/>
    <mergeCell ref="CB14:CG14"/>
    <mergeCell ref="CI14:CN14"/>
    <mergeCell ref="CO14:CT14"/>
    <mergeCell ref="BG15:BL15"/>
    <mergeCell ref="BM15:BR15"/>
    <mergeCell ref="BS15:BW15"/>
    <mergeCell ref="CU14:CY14"/>
    <mergeCell ref="CZ14:DD14"/>
    <mergeCell ref="A15:F15"/>
    <mergeCell ref="G15:L15"/>
    <mergeCell ref="P15:U15"/>
    <mergeCell ref="V15:AA15"/>
    <mergeCell ref="AF15:AL15"/>
    <mergeCell ref="CB15:CG15"/>
    <mergeCell ref="CI15:CN15"/>
    <mergeCell ref="CO15:CT15"/>
    <mergeCell ref="CU15:CY15"/>
    <mergeCell ref="CZ15:DD15"/>
    <mergeCell ref="A16:F16"/>
    <mergeCell ref="G16:L16"/>
    <mergeCell ref="AM15:AS15"/>
    <mergeCell ref="AT15:AZ15"/>
    <mergeCell ref="BA15:BF15"/>
    <mergeCell ref="P16:U16"/>
    <mergeCell ref="V16:AA16"/>
    <mergeCell ref="AF16:AL16"/>
    <mergeCell ref="AM16:AS16"/>
    <mergeCell ref="AT16:AZ16"/>
    <mergeCell ref="BA16:BF16"/>
    <mergeCell ref="BG16:BL16"/>
    <mergeCell ref="BM16:BR16"/>
    <mergeCell ref="BS16:BW16"/>
    <mergeCell ref="CB16:CG16"/>
    <mergeCell ref="CI16:CN16"/>
    <mergeCell ref="CO16:CT16"/>
    <mergeCell ref="BG17:BL17"/>
    <mergeCell ref="BM17:BR17"/>
    <mergeCell ref="BS17:BW17"/>
    <mergeCell ref="CU16:CY16"/>
    <mergeCell ref="CZ16:DD16"/>
    <mergeCell ref="A17:F17"/>
    <mergeCell ref="G17:L17"/>
    <mergeCell ref="P17:U17"/>
    <mergeCell ref="V17:AA17"/>
    <mergeCell ref="AF17:AL17"/>
    <mergeCell ref="CB17:CG17"/>
    <mergeCell ref="CI17:CN17"/>
    <mergeCell ref="CO17:CT17"/>
    <mergeCell ref="CU17:CY17"/>
    <mergeCell ref="CZ17:DD17"/>
    <mergeCell ref="A18:F18"/>
    <mergeCell ref="G18:L18"/>
    <mergeCell ref="AM17:AS17"/>
    <mergeCell ref="AT17:AZ17"/>
    <mergeCell ref="BA17:BF17"/>
    <mergeCell ref="P18:U18"/>
    <mergeCell ref="V18:AA18"/>
    <mergeCell ref="AF18:AL18"/>
    <mergeCell ref="AM18:AS18"/>
    <mergeCell ref="AT18:AZ18"/>
    <mergeCell ref="BA18:BF18"/>
    <mergeCell ref="BG18:BL18"/>
    <mergeCell ref="BM18:BR18"/>
    <mergeCell ref="BS18:BW18"/>
    <mergeCell ref="CB18:CG18"/>
    <mergeCell ref="CI18:CN18"/>
    <mergeCell ref="CO18:CT18"/>
    <mergeCell ref="BG19:BL19"/>
    <mergeCell ref="BM19:BR19"/>
    <mergeCell ref="BS19:BW19"/>
    <mergeCell ref="CU18:CY18"/>
    <mergeCell ref="CZ18:DD18"/>
    <mergeCell ref="A19:F19"/>
    <mergeCell ref="G19:L19"/>
    <mergeCell ref="P19:U19"/>
    <mergeCell ref="V19:AA19"/>
    <mergeCell ref="AF19:AL19"/>
    <mergeCell ref="CB19:CG19"/>
    <mergeCell ref="CI19:CN19"/>
    <mergeCell ref="CO19:CT19"/>
    <mergeCell ref="CU19:CY19"/>
    <mergeCell ref="CZ19:DD19"/>
    <mergeCell ref="A20:F20"/>
    <mergeCell ref="G20:L20"/>
    <mergeCell ref="AM19:AS19"/>
    <mergeCell ref="AT19:AZ19"/>
    <mergeCell ref="BA19:BF19"/>
    <mergeCell ref="P20:U20"/>
    <mergeCell ref="V20:AA20"/>
    <mergeCell ref="AF20:AL20"/>
    <mergeCell ref="AM20:AS20"/>
    <mergeCell ref="AT20:AZ20"/>
    <mergeCell ref="BA20:BF20"/>
    <mergeCell ref="BG20:BL20"/>
    <mergeCell ref="BM20:BR20"/>
    <mergeCell ref="BS20:BW20"/>
    <mergeCell ref="CB20:CG20"/>
    <mergeCell ref="CI20:CN20"/>
    <mergeCell ref="CO20:CT20"/>
    <mergeCell ref="BG21:BL21"/>
    <mergeCell ref="BM21:BR21"/>
    <mergeCell ref="BS21:BW21"/>
    <mergeCell ref="CU20:CY20"/>
    <mergeCell ref="CZ20:DD20"/>
    <mergeCell ref="A21:F21"/>
    <mergeCell ref="G21:L21"/>
    <mergeCell ref="P21:U21"/>
    <mergeCell ref="V21:AA21"/>
    <mergeCell ref="AF21:AL21"/>
    <mergeCell ref="CB21:CG21"/>
    <mergeCell ref="CI21:CN21"/>
    <mergeCell ref="CO21:CT21"/>
    <mergeCell ref="CU21:CY21"/>
    <mergeCell ref="CZ21:DD21"/>
    <mergeCell ref="A22:F22"/>
    <mergeCell ref="G22:L22"/>
    <mergeCell ref="AM21:AS21"/>
    <mergeCell ref="AT21:AZ21"/>
    <mergeCell ref="BA21:BF21"/>
    <mergeCell ref="P22:U22"/>
    <mergeCell ref="V22:AA22"/>
    <mergeCell ref="AF22:AL22"/>
    <mergeCell ref="AM22:AS22"/>
    <mergeCell ref="AT22:AZ22"/>
    <mergeCell ref="BA22:BF22"/>
    <mergeCell ref="BG22:BL22"/>
    <mergeCell ref="BM22:BR22"/>
    <mergeCell ref="BS22:BW22"/>
    <mergeCell ref="CB22:CG22"/>
    <mergeCell ref="CI22:CN22"/>
    <mergeCell ref="CO22:CT22"/>
    <mergeCell ref="BG23:BL23"/>
    <mergeCell ref="BM23:BR23"/>
    <mergeCell ref="BS23:BW23"/>
    <mergeCell ref="CU22:CY22"/>
    <mergeCell ref="CZ22:DD22"/>
    <mergeCell ref="A23:F23"/>
    <mergeCell ref="G23:L23"/>
    <mergeCell ref="P23:U23"/>
    <mergeCell ref="V23:AA23"/>
    <mergeCell ref="AF23:AL23"/>
    <mergeCell ref="CB23:CG23"/>
    <mergeCell ref="CI23:CN23"/>
    <mergeCell ref="CO23:CT23"/>
    <mergeCell ref="CU23:CY23"/>
    <mergeCell ref="CZ23:DD23"/>
    <mergeCell ref="A24:F24"/>
    <mergeCell ref="G24:L24"/>
    <mergeCell ref="AM23:AS23"/>
    <mergeCell ref="AT23:AZ23"/>
    <mergeCell ref="BA23:BF23"/>
    <mergeCell ref="P24:U24"/>
    <mergeCell ref="V24:AA24"/>
    <mergeCell ref="AF24:AL24"/>
    <mergeCell ref="AM24:AS24"/>
    <mergeCell ref="AT24:AZ24"/>
    <mergeCell ref="BA24:BF24"/>
    <mergeCell ref="BG24:BL24"/>
    <mergeCell ref="BM24:BR24"/>
    <mergeCell ref="BS24:BW24"/>
    <mergeCell ref="CB24:CG24"/>
    <mergeCell ref="CI24:CN24"/>
    <mergeCell ref="CO24:CT24"/>
    <mergeCell ref="BG25:BL25"/>
    <mergeCell ref="BM25:BR25"/>
    <mergeCell ref="BS25:BW25"/>
    <mergeCell ref="CU24:CY24"/>
    <mergeCell ref="CZ24:DD24"/>
    <mergeCell ref="A25:F25"/>
    <mergeCell ref="G25:L25"/>
    <mergeCell ref="P25:U25"/>
    <mergeCell ref="V25:AA25"/>
    <mergeCell ref="AF25:AL25"/>
    <mergeCell ref="CB25:CG25"/>
    <mergeCell ref="CI25:CN25"/>
    <mergeCell ref="CO25:CT25"/>
    <mergeCell ref="CU25:CY25"/>
    <mergeCell ref="CZ25:DD25"/>
    <mergeCell ref="A26:F26"/>
    <mergeCell ref="G26:L26"/>
    <mergeCell ref="AM25:AS25"/>
    <mergeCell ref="AT25:AZ25"/>
    <mergeCell ref="BA25:BF25"/>
    <mergeCell ref="P26:U26"/>
    <mergeCell ref="V26:AA26"/>
    <mergeCell ref="AF26:AL26"/>
    <mergeCell ref="AM26:AS26"/>
    <mergeCell ref="AT26:AZ26"/>
    <mergeCell ref="BA26:BF26"/>
    <mergeCell ref="BG26:BL26"/>
    <mergeCell ref="BM26:BR26"/>
    <mergeCell ref="BS26:BW26"/>
    <mergeCell ref="CB26:CG26"/>
    <mergeCell ref="CI26:CN26"/>
    <mergeCell ref="CO26:CT26"/>
    <mergeCell ref="BG27:BL27"/>
    <mergeCell ref="BM27:BR27"/>
    <mergeCell ref="BS27:BW27"/>
    <mergeCell ref="CU26:CY26"/>
    <mergeCell ref="CZ26:DD26"/>
    <mergeCell ref="A27:F27"/>
    <mergeCell ref="G27:L27"/>
    <mergeCell ref="P27:U27"/>
    <mergeCell ref="V27:AA27"/>
    <mergeCell ref="AF27:AL27"/>
    <mergeCell ref="CB27:CG27"/>
    <mergeCell ref="CI27:CN27"/>
    <mergeCell ref="CO27:CT27"/>
    <mergeCell ref="CU27:CY27"/>
    <mergeCell ref="CZ27:DD27"/>
    <mergeCell ref="A28:F28"/>
    <mergeCell ref="G28:L28"/>
    <mergeCell ref="AM27:AS27"/>
    <mergeCell ref="AT27:AZ27"/>
    <mergeCell ref="BA27:BF27"/>
    <mergeCell ref="P28:U28"/>
    <mergeCell ref="V28:AA28"/>
    <mergeCell ref="AF28:AL28"/>
    <mergeCell ref="AM28:AS28"/>
    <mergeCell ref="AT28:AZ28"/>
    <mergeCell ref="BA28:BF28"/>
    <mergeCell ref="BG28:BL28"/>
    <mergeCell ref="BM28:BR28"/>
    <mergeCell ref="BS28:BW28"/>
    <mergeCell ref="CB28:CG28"/>
    <mergeCell ref="CI28:CN28"/>
    <mergeCell ref="CO28:CT28"/>
    <mergeCell ref="BG29:BL29"/>
    <mergeCell ref="BM29:BR29"/>
    <mergeCell ref="BS29:BW29"/>
    <mergeCell ref="CU28:CY28"/>
    <mergeCell ref="CZ28:DD28"/>
    <mergeCell ref="A29:F29"/>
    <mergeCell ref="G29:L29"/>
    <mergeCell ref="P29:U29"/>
    <mergeCell ref="V29:AA29"/>
    <mergeCell ref="AF29:AL29"/>
    <mergeCell ref="CB29:CG29"/>
    <mergeCell ref="CI29:CN29"/>
    <mergeCell ref="CO29:CT29"/>
    <mergeCell ref="CU29:CY29"/>
    <mergeCell ref="CZ29:DD29"/>
    <mergeCell ref="A30:F30"/>
    <mergeCell ref="G30:L30"/>
    <mergeCell ref="AM29:AS29"/>
    <mergeCell ref="AT29:AZ29"/>
    <mergeCell ref="BA29:BF29"/>
    <mergeCell ref="P30:U30"/>
    <mergeCell ref="V30:AA30"/>
    <mergeCell ref="AF30:AL30"/>
    <mergeCell ref="AM30:AS30"/>
    <mergeCell ref="AT30:AZ30"/>
    <mergeCell ref="BA30:BF30"/>
    <mergeCell ref="BG30:BL30"/>
    <mergeCell ref="BM30:BR30"/>
    <mergeCell ref="BS30:BW30"/>
    <mergeCell ref="CB30:CG30"/>
    <mergeCell ref="CI30:CN30"/>
    <mergeCell ref="CO30:CT30"/>
    <mergeCell ref="BG31:BL31"/>
    <mergeCell ref="BM31:BR31"/>
    <mergeCell ref="BS31:BW31"/>
    <mergeCell ref="CU30:CY30"/>
    <mergeCell ref="CZ30:DD30"/>
    <mergeCell ref="A31:F31"/>
    <mergeCell ref="G31:L31"/>
    <mergeCell ref="P31:U31"/>
    <mergeCell ref="V31:AA31"/>
    <mergeCell ref="AF31:AL31"/>
    <mergeCell ref="CB31:CG31"/>
    <mergeCell ref="CI31:CN31"/>
    <mergeCell ref="CO31:CT31"/>
    <mergeCell ref="CU31:CY31"/>
    <mergeCell ref="CZ31:DD31"/>
    <mergeCell ref="A32:F32"/>
    <mergeCell ref="G32:L32"/>
    <mergeCell ref="AM31:AS31"/>
    <mergeCell ref="AT31:AZ31"/>
    <mergeCell ref="BA31:BF31"/>
    <mergeCell ref="P32:U32"/>
    <mergeCell ref="V32:AA32"/>
    <mergeCell ref="AF32:AL32"/>
    <mergeCell ref="AM32:AS32"/>
    <mergeCell ref="AT32:AZ32"/>
    <mergeCell ref="BA32:BF32"/>
    <mergeCell ref="BG32:BL32"/>
    <mergeCell ref="BM32:BR32"/>
    <mergeCell ref="BS32:BW32"/>
    <mergeCell ref="CB32:CG32"/>
    <mergeCell ref="CI32:CN32"/>
    <mergeCell ref="CO32:CT32"/>
    <mergeCell ref="BG33:BL33"/>
    <mergeCell ref="BM33:BR33"/>
    <mergeCell ref="BS33:BW33"/>
    <mergeCell ref="CU32:CY32"/>
    <mergeCell ref="CZ32:DD32"/>
    <mergeCell ref="A33:F33"/>
    <mergeCell ref="G33:L33"/>
    <mergeCell ref="P33:U33"/>
    <mergeCell ref="V33:AA33"/>
    <mergeCell ref="AF33:AL33"/>
    <mergeCell ref="CB33:CG33"/>
    <mergeCell ref="CI33:CN33"/>
    <mergeCell ref="CO33:CT33"/>
    <mergeCell ref="CU33:CY33"/>
    <mergeCell ref="CZ33:DD33"/>
    <mergeCell ref="A34:F34"/>
    <mergeCell ref="G34:L34"/>
    <mergeCell ref="AM33:AS33"/>
    <mergeCell ref="AT33:AZ33"/>
    <mergeCell ref="BA33:BF33"/>
    <mergeCell ref="P34:U34"/>
    <mergeCell ref="V34:AA34"/>
    <mergeCell ref="AF34:AL34"/>
    <mergeCell ref="AM34:AS34"/>
    <mergeCell ref="AT34:AZ34"/>
    <mergeCell ref="BA34:BF34"/>
    <mergeCell ref="BG34:BL34"/>
    <mergeCell ref="BM34:BR34"/>
    <mergeCell ref="BS34:BW34"/>
    <mergeCell ref="CB34:CG34"/>
    <mergeCell ref="CI34:CN34"/>
    <mergeCell ref="CO34:CT34"/>
    <mergeCell ref="BG35:BL35"/>
    <mergeCell ref="BM35:BR35"/>
    <mergeCell ref="BS35:BW35"/>
    <mergeCell ref="CU34:CY34"/>
    <mergeCell ref="CZ34:DD34"/>
    <mergeCell ref="A35:F35"/>
    <mergeCell ref="G35:L35"/>
    <mergeCell ref="P35:U35"/>
    <mergeCell ref="V35:AA35"/>
    <mergeCell ref="AF35:AL35"/>
    <mergeCell ref="CB35:CG35"/>
    <mergeCell ref="CI35:CN35"/>
    <mergeCell ref="CO35:CT35"/>
    <mergeCell ref="CU35:CY35"/>
    <mergeCell ref="CZ35:DD35"/>
    <mergeCell ref="A36:F36"/>
    <mergeCell ref="G36:L36"/>
    <mergeCell ref="AM35:AS35"/>
    <mergeCell ref="AT35:AZ35"/>
    <mergeCell ref="BA35:BF35"/>
    <mergeCell ref="P36:U36"/>
    <mergeCell ref="V36:AA36"/>
    <mergeCell ref="AF36:AL36"/>
    <mergeCell ref="AM36:AS36"/>
    <mergeCell ref="AT36:AZ36"/>
    <mergeCell ref="BA36:BF36"/>
    <mergeCell ref="BG36:BL36"/>
    <mergeCell ref="BM36:BR36"/>
    <mergeCell ref="BS36:BW36"/>
    <mergeCell ref="CB36:CG36"/>
    <mergeCell ref="CI36:CN36"/>
    <mergeCell ref="CO36:CT36"/>
    <mergeCell ref="BG37:BL37"/>
    <mergeCell ref="BM37:BR37"/>
    <mergeCell ref="BS37:BW37"/>
    <mergeCell ref="CU36:CY36"/>
    <mergeCell ref="CZ36:DD36"/>
    <mergeCell ref="A37:F37"/>
    <mergeCell ref="G37:L37"/>
    <mergeCell ref="P37:U37"/>
    <mergeCell ref="V37:AA37"/>
    <mergeCell ref="AF37:AL37"/>
    <mergeCell ref="CB37:CG37"/>
    <mergeCell ref="CI37:CN37"/>
    <mergeCell ref="CO37:CT37"/>
    <mergeCell ref="CU37:CY37"/>
    <mergeCell ref="CZ37:DD37"/>
    <mergeCell ref="A38:F38"/>
    <mergeCell ref="G38:L38"/>
    <mergeCell ref="AM37:AS37"/>
    <mergeCell ref="AT37:AZ37"/>
    <mergeCell ref="BA37:BF37"/>
    <mergeCell ref="P38:U38"/>
    <mergeCell ref="V38:AA38"/>
    <mergeCell ref="AF38:AL38"/>
    <mergeCell ref="AM38:AS38"/>
    <mergeCell ref="AT38:AZ38"/>
    <mergeCell ref="BA38:BF38"/>
    <mergeCell ref="BG38:BL38"/>
    <mergeCell ref="BM38:BR38"/>
    <mergeCell ref="BS38:BW38"/>
    <mergeCell ref="CB38:CG38"/>
    <mergeCell ref="CI38:CN38"/>
    <mergeCell ref="CO38:CT38"/>
    <mergeCell ref="BG39:BL39"/>
    <mergeCell ref="BM39:BR39"/>
    <mergeCell ref="BS39:BW39"/>
    <mergeCell ref="CU38:CY38"/>
    <mergeCell ref="CZ38:DD38"/>
    <mergeCell ref="A39:F39"/>
    <mergeCell ref="G39:L39"/>
    <mergeCell ref="P39:U39"/>
    <mergeCell ref="V39:AA39"/>
    <mergeCell ref="AF39:AL39"/>
    <mergeCell ref="CB39:CG39"/>
    <mergeCell ref="CI39:CN39"/>
    <mergeCell ref="CO39:CT39"/>
    <mergeCell ref="CU39:CY39"/>
    <mergeCell ref="CZ39:DD39"/>
    <mergeCell ref="A40:F40"/>
    <mergeCell ref="G40:L40"/>
    <mergeCell ref="AM39:AS39"/>
    <mergeCell ref="AT39:AZ39"/>
    <mergeCell ref="BA39:BF39"/>
    <mergeCell ref="CB40:CG40"/>
    <mergeCell ref="CI40:CN40"/>
    <mergeCell ref="CO40:CT40"/>
    <mergeCell ref="P40:U40"/>
    <mergeCell ref="V40:AA40"/>
    <mergeCell ref="AF40:AL40"/>
    <mergeCell ref="AM40:AS40"/>
    <mergeCell ref="AT40:AZ40"/>
    <mergeCell ref="BA40:BF40"/>
    <mergeCell ref="CU40:CY40"/>
    <mergeCell ref="CZ40:DD40"/>
    <mergeCell ref="A41:F41"/>
    <mergeCell ref="G41:L41"/>
    <mergeCell ref="P41:U41"/>
    <mergeCell ref="V41:AA41"/>
    <mergeCell ref="AF41:AL41"/>
    <mergeCell ref="BG40:BL40"/>
    <mergeCell ref="BM40:BR40"/>
    <mergeCell ref="BS40:BW40"/>
    <mergeCell ref="AM41:AS41"/>
    <mergeCell ref="AT41:AZ41"/>
    <mergeCell ref="BA41:BF41"/>
    <mergeCell ref="BG41:BL41"/>
    <mergeCell ref="BM41:BR41"/>
    <mergeCell ref="BS41:BW41"/>
    <mergeCell ref="CB41:CG41"/>
    <mergeCell ref="CI41:CN41"/>
    <mergeCell ref="CO41:CT41"/>
    <mergeCell ref="CU41:CY41"/>
    <mergeCell ref="CZ41:DD41"/>
    <mergeCell ref="A42:AA42"/>
    <mergeCell ref="AF42:AL42"/>
    <mergeCell ref="AM42:AS42"/>
    <mergeCell ref="AT42:AZ42"/>
    <mergeCell ref="BA42:BF42"/>
    <mergeCell ref="BG42:BL42"/>
    <mergeCell ref="BM42:BR42"/>
    <mergeCell ref="BS42:BW42"/>
    <mergeCell ref="CB42:CG42"/>
    <mergeCell ref="CI42:CN42"/>
    <mergeCell ref="CO42:CT42"/>
    <mergeCell ref="CU42:CY42"/>
    <mergeCell ref="CZ42:DD42"/>
    <mergeCell ref="A43:AA43"/>
    <mergeCell ref="AF43:AL43"/>
    <mergeCell ref="AM43:AS43"/>
    <mergeCell ref="AT43:AZ43"/>
    <mergeCell ref="BA43:BF43"/>
    <mergeCell ref="BG43:BL43"/>
    <mergeCell ref="BM43:BR43"/>
    <mergeCell ref="BS43:BW43"/>
    <mergeCell ref="CB43:CG43"/>
    <mergeCell ref="CI43:CN43"/>
    <mergeCell ref="CO43:CT43"/>
    <mergeCell ref="CU43:CY43"/>
    <mergeCell ref="CZ43:DD43"/>
    <mergeCell ref="A44:AA44"/>
    <mergeCell ref="AF44:AL44"/>
    <mergeCell ref="AM44:AS44"/>
    <mergeCell ref="AT44:AZ44"/>
    <mergeCell ref="BA44:BF44"/>
    <mergeCell ref="BG44:BL44"/>
    <mergeCell ref="BM44:BR44"/>
    <mergeCell ref="BS44:BW44"/>
    <mergeCell ref="CB44:CG44"/>
    <mergeCell ref="CI44:CN44"/>
    <mergeCell ref="CO44:CT44"/>
    <mergeCell ref="CU44:CY44"/>
    <mergeCell ref="CZ44:DD44"/>
    <mergeCell ref="A45:AA46"/>
    <mergeCell ref="AF45:AL45"/>
    <mergeCell ref="AM45:AS45"/>
    <mergeCell ref="AT45:AZ45"/>
    <mergeCell ref="BA45:BF45"/>
    <mergeCell ref="BG45:BL45"/>
    <mergeCell ref="BM45:BR45"/>
    <mergeCell ref="BS45:BW45"/>
    <mergeCell ref="AF46:AL46"/>
    <mergeCell ref="AM46:AS46"/>
    <mergeCell ref="AT46:AZ46"/>
    <mergeCell ref="BA46:BF46"/>
    <mergeCell ref="BG46:BL46"/>
    <mergeCell ref="BS46:BW46"/>
    <mergeCell ref="CB45:CG45"/>
    <mergeCell ref="CI45:CN45"/>
    <mergeCell ref="CO45:CT45"/>
    <mergeCell ref="CU45:CY45"/>
    <mergeCell ref="CZ47:DD47"/>
    <mergeCell ref="CZ45:DD45"/>
    <mergeCell ref="CB46:CG46"/>
    <mergeCell ref="CI46:CN46"/>
    <mergeCell ref="CO46:CT46"/>
    <mergeCell ref="E48:AA48"/>
    <mergeCell ref="BA48:BF48"/>
    <mergeCell ref="CZ46:DD46"/>
    <mergeCell ref="A47:AA47"/>
    <mergeCell ref="AF47:AL47"/>
    <mergeCell ref="AM47:AS47"/>
    <mergeCell ref="AT47:AZ47"/>
    <mergeCell ref="BA47:BF47"/>
    <mergeCell ref="BG47:BL47"/>
    <mergeCell ref="CU46:CY46"/>
    <mergeCell ref="M7:M9"/>
    <mergeCell ref="N7:N9"/>
    <mergeCell ref="O7:O9"/>
    <mergeCell ref="CI47:CN47"/>
    <mergeCell ref="CO47:CT47"/>
    <mergeCell ref="CU47:CY47"/>
    <mergeCell ref="BM47:BR47"/>
    <mergeCell ref="BS47:BW47"/>
    <mergeCell ref="CB47:CG47"/>
    <mergeCell ref="BM46:BR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A48"/>
  <sheetViews>
    <sheetView zoomScalePageLayoutView="0" workbookViewId="0" topLeftCell="AI9">
      <selection activeCell="BF50" sqref="BF50"/>
    </sheetView>
  </sheetViews>
  <sheetFormatPr defaultColWidth="0.74609375" defaultRowHeight="14.25" outlineLevelRow="1" outlineLevelCol="1"/>
  <cols>
    <col min="1" max="11" width="0.74609375" style="14" customWidth="1"/>
    <col min="12" max="12" width="8.50390625" style="14" customWidth="1"/>
    <col min="13" max="13" width="5.125" style="14" customWidth="1"/>
    <col min="14" max="14" width="11.25390625" style="14" customWidth="1"/>
    <col min="15" max="15" width="9.50390625" style="14" customWidth="1"/>
    <col min="16" max="19" width="0.74609375" style="14" customWidth="1"/>
    <col min="20" max="20" width="5.25390625" style="14" customWidth="1"/>
    <col min="21" max="21" width="7.375" style="14" customWidth="1"/>
    <col min="22" max="22" width="2.75390625" style="14" customWidth="1"/>
    <col min="23" max="26" width="0.74609375" style="14" customWidth="1"/>
    <col min="27" max="27" width="11.625" style="14" customWidth="1"/>
    <col min="28" max="28" width="6.75390625" style="14" customWidth="1"/>
    <col min="29" max="29" width="8.625" style="14" customWidth="1"/>
    <col min="30" max="30" width="6.50390625" style="14" hidden="1" customWidth="1" outlineLevel="1"/>
    <col min="31" max="31" width="8.375" style="14" hidden="1" customWidth="1" outlineLevel="1"/>
    <col min="32" max="32" width="3.50390625" style="14" customWidth="1" collapsed="1"/>
    <col min="33" max="37" width="0.74609375" style="14" customWidth="1"/>
    <col min="38" max="38" width="11.75390625" style="14" customWidth="1"/>
    <col min="39" max="43" width="0.74609375" style="14" customWidth="1"/>
    <col min="44" max="44" width="4.25390625" style="14" customWidth="1"/>
    <col min="45" max="51" width="0.74609375" style="14" customWidth="1"/>
    <col min="52" max="52" width="6.00390625" style="14" customWidth="1"/>
    <col min="53" max="53" width="0.875" style="14" customWidth="1"/>
    <col min="54" max="61" width="0.74609375" style="14" customWidth="1"/>
    <col min="62" max="62" width="2.25390625" style="14" customWidth="1"/>
    <col min="63" max="71" width="0.74609375" style="14" customWidth="1"/>
    <col min="72" max="72" width="2.375" style="14" customWidth="1"/>
    <col min="73" max="75" width="0.74609375" style="14" customWidth="1"/>
    <col min="76" max="76" width="4.50390625" style="14" customWidth="1"/>
    <col min="77" max="77" width="4.25390625" style="14" customWidth="1"/>
    <col min="78" max="78" width="3.25390625" style="14" customWidth="1"/>
    <col min="79" max="79" width="4.375" style="14" customWidth="1"/>
    <col min="80" max="81" width="0.74609375" style="14" customWidth="1"/>
    <col min="82" max="82" width="0.5" style="14" customWidth="1"/>
    <col min="83" max="84" width="0.74609375" style="14" hidden="1" customWidth="1"/>
    <col min="85" max="85" width="7.125" style="14" customWidth="1"/>
    <col min="86" max="86" width="11.625" style="14" hidden="1" customWidth="1" outlineLevel="1"/>
    <col min="87" max="87" width="2.00390625" style="14" customWidth="1" collapsed="1"/>
    <col min="88" max="96" width="0.74609375" style="14" customWidth="1"/>
    <col min="97" max="97" width="4.25390625" style="14" customWidth="1"/>
    <col min="98" max="100" width="0.74609375" style="14" customWidth="1"/>
    <col min="101" max="101" width="4.50390625" style="14" customWidth="1"/>
    <col min="102" max="105" width="0.74609375" style="14" customWidth="1"/>
    <col min="106" max="106" width="0.6171875" style="14" customWidth="1"/>
    <col min="107" max="107" width="2.125" style="14" hidden="1" customWidth="1"/>
    <col min="108" max="108" width="2.50390625" style="14" customWidth="1"/>
    <col min="109" max="109" width="7.875" style="14" hidden="1" customWidth="1" outlineLevel="1"/>
    <col min="110" max="110" width="11.75390625" style="14" customWidth="1" collapsed="1"/>
    <col min="111" max="113" width="2.375" style="14" customWidth="1"/>
    <col min="114" max="206" width="0.74609375" style="14" customWidth="1"/>
    <col min="207" max="207" width="6.75390625" style="14" customWidth="1"/>
    <col min="208" max="209" width="0.74609375" style="14" customWidth="1"/>
    <col min="210" max="16384" width="0.74609375" style="8" customWidth="1"/>
  </cols>
  <sheetData>
    <row r="1" spans="1:209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</row>
    <row r="2" spans="1:209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</row>
    <row r="3" spans="1:209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</row>
    <row r="4" spans="1:209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8"/>
      <c r="AD4" s="18"/>
      <c r="AE4" s="18"/>
      <c r="AF4" s="138" t="s">
        <v>124</v>
      </c>
      <c r="AG4" s="138"/>
      <c r="AH4" s="138"/>
      <c r="AI4" s="138"/>
      <c r="AJ4" s="138"/>
      <c r="AK4" s="138"/>
      <c r="AL4" s="138"/>
      <c r="AM4" s="138" t="s">
        <v>25</v>
      </c>
      <c r="AN4" s="138"/>
      <c r="AO4" s="138"/>
      <c r="AP4" s="138"/>
      <c r="AQ4" s="138"/>
      <c r="AR4" s="138"/>
      <c r="AS4" s="138"/>
      <c r="AT4" s="138"/>
      <c r="AU4" s="19"/>
      <c r="AV4" s="19"/>
      <c r="AW4" s="19"/>
      <c r="AX4" s="19"/>
      <c r="AY4" s="19"/>
      <c r="AZ4" s="19">
        <v>2023</v>
      </c>
      <c r="BA4" s="19"/>
      <c r="BB4" s="18"/>
      <c r="BC4" s="18"/>
      <c r="BD4" s="18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40"/>
      <c r="BR4" s="140"/>
      <c r="BS4" s="140"/>
      <c r="BT4" s="140"/>
      <c r="BU4" s="140"/>
      <c r="BV4" s="140"/>
      <c r="BW4" s="140"/>
      <c r="BX4" s="139"/>
      <c r="BY4" s="139"/>
      <c r="BZ4" s="13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</row>
    <row r="5" spans="1:209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</row>
    <row r="6" spans="1:209" ht="39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1" t="s">
        <v>45</v>
      </c>
      <c r="AE6" s="141" t="s">
        <v>46</v>
      </c>
      <c r="AF6" s="144" t="s">
        <v>19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47" t="s">
        <v>20</v>
      </c>
      <c r="CJ6" s="148"/>
      <c r="CK6" s="148"/>
      <c r="CL6" s="148"/>
      <c r="CM6" s="148"/>
      <c r="CN6" s="149"/>
      <c r="CO6" s="165" t="s">
        <v>24</v>
      </c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7"/>
      <c r="DE6" s="156" t="s">
        <v>47</v>
      </c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</row>
    <row r="7" spans="1:209" ht="50.2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141" t="s">
        <v>27</v>
      </c>
      <c r="N7" s="141" t="s">
        <v>2</v>
      </c>
      <c r="O7" s="141" t="s">
        <v>3</v>
      </c>
      <c r="P7" s="147" t="s">
        <v>28</v>
      </c>
      <c r="Q7" s="148"/>
      <c r="R7" s="148"/>
      <c r="S7" s="148"/>
      <c r="T7" s="148"/>
      <c r="U7" s="149"/>
      <c r="V7" s="147" t="s">
        <v>4</v>
      </c>
      <c r="W7" s="148"/>
      <c r="X7" s="148"/>
      <c r="Y7" s="148"/>
      <c r="Z7" s="148"/>
      <c r="AA7" s="149"/>
      <c r="AB7" s="141" t="s">
        <v>5</v>
      </c>
      <c r="AC7" s="141" t="s">
        <v>29</v>
      </c>
      <c r="AD7" s="142"/>
      <c r="AE7" s="142"/>
      <c r="AF7" s="147" t="s">
        <v>6</v>
      </c>
      <c r="AG7" s="148"/>
      <c r="AH7" s="148"/>
      <c r="AI7" s="148"/>
      <c r="AJ7" s="148"/>
      <c r="AK7" s="148"/>
      <c r="AL7" s="149"/>
      <c r="AM7" s="147" t="s">
        <v>7</v>
      </c>
      <c r="AN7" s="148"/>
      <c r="AO7" s="148"/>
      <c r="AP7" s="148"/>
      <c r="AQ7" s="148"/>
      <c r="AR7" s="148"/>
      <c r="AS7" s="149"/>
      <c r="AT7" s="147" t="s">
        <v>8</v>
      </c>
      <c r="AU7" s="148"/>
      <c r="AV7" s="148"/>
      <c r="AW7" s="148"/>
      <c r="AX7" s="148"/>
      <c r="AY7" s="148"/>
      <c r="AZ7" s="149"/>
      <c r="BA7" s="159" t="s">
        <v>9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141" t="s">
        <v>18</v>
      </c>
      <c r="CI7" s="150"/>
      <c r="CJ7" s="151"/>
      <c r="CK7" s="151"/>
      <c r="CL7" s="151"/>
      <c r="CM7" s="151"/>
      <c r="CN7" s="152"/>
      <c r="CO7" s="168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70"/>
      <c r="DE7" s="157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</row>
    <row r="8" spans="1:209" ht="48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142"/>
      <c r="N8" s="142"/>
      <c r="O8" s="142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42"/>
      <c r="AC8" s="142"/>
      <c r="AD8" s="142"/>
      <c r="AE8" s="142"/>
      <c r="AF8" s="150"/>
      <c r="AG8" s="151"/>
      <c r="AH8" s="151"/>
      <c r="AI8" s="151"/>
      <c r="AJ8" s="151"/>
      <c r="AK8" s="151"/>
      <c r="AL8" s="152"/>
      <c r="AM8" s="150"/>
      <c r="AN8" s="151"/>
      <c r="AO8" s="151"/>
      <c r="AP8" s="151"/>
      <c r="AQ8" s="151"/>
      <c r="AR8" s="151"/>
      <c r="AS8" s="152"/>
      <c r="AT8" s="150"/>
      <c r="AU8" s="151"/>
      <c r="AV8" s="151"/>
      <c r="AW8" s="151"/>
      <c r="AX8" s="151"/>
      <c r="AY8" s="151"/>
      <c r="AZ8" s="152"/>
      <c r="BA8" s="147" t="s">
        <v>10</v>
      </c>
      <c r="BB8" s="148"/>
      <c r="BC8" s="148"/>
      <c r="BD8" s="148"/>
      <c r="BE8" s="148"/>
      <c r="BF8" s="149"/>
      <c r="BG8" s="159" t="s">
        <v>11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 t="s">
        <v>30</v>
      </c>
      <c r="BY8" s="160"/>
      <c r="BZ8" s="160"/>
      <c r="CA8" s="161"/>
      <c r="CB8" s="147" t="s">
        <v>17</v>
      </c>
      <c r="CC8" s="148"/>
      <c r="CD8" s="148"/>
      <c r="CE8" s="148"/>
      <c r="CF8" s="148"/>
      <c r="CG8" s="149"/>
      <c r="CH8" s="142"/>
      <c r="CI8" s="150"/>
      <c r="CJ8" s="151"/>
      <c r="CK8" s="151"/>
      <c r="CL8" s="151"/>
      <c r="CM8" s="151"/>
      <c r="CN8" s="152"/>
      <c r="CO8" s="147" t="s">
        <v>21</v>
      </c>
      <c r="CP8" s="148"/>
      <c r="CQ8" s="148"/>
      <c r="CR8" s="148"/>
      <c r="CS8" s="148"/>
      <c r="CT8" s="149"/>
      <c r="CU8" s="147" t="s">
        <v>22</v>
      </c>
      <c r="CV8" s="148"/>
      <c r="CW8" s="148"/>
      <c r="CX8" s="148"/>
      <c r="CY8" s="149"/>
      <c r="CZ8" s="147" t="s">
        <v>23</v>
      </c>
      <c r="DA8" s="148"/>
      <c r="DB8" s="148"/>
      <c r="DC8" s="148"/>
      <c r="DD8" s="149"/>
      <c r="DE8" s="157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</row>
    <row r="9" spans="1:209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143"/>
      <c r="N9" s="143"/>
      <c r="O9" s="143"/>
      <c r="P9" s="153"/>
      <c r="Q9" s="154"/>
      <c r="R9" s="154"/>
      <c r="S9" s="154"/>
      <c r="T9" s="154"/>
      <c r="U9" s="155"/>
      <c r="V9" s="153"/>
      <c r="W9" s="154"/>
      <c r="X9" s="154"/>
      <c r="Y9" s="154"/>
      <c r="Z9" s="154"/>
      <c r="AA9" s="155"/>
      <c r="AB9" s="143"/>
      <c r="AC9" s="143"/>
      <c r="AD9" s="143"/>
      <c r="AE9" s="143"/>
      <c r="AF9" s="153"/>
      <c r="AG9" s="154"/>
      <c r="AH9" s="154"/>
      <c r="AI9" s="154"/>
      <c r="AJ9" s="154"/>
      <c r="AK9" s="154"/>
      <c r="AL9" s="155"/>
      <c r="AM9" s="153"/>
      <c r="AN9" s="154"/>
      <c r="AO9" s="154"/>
      <c r="AP9" s="154"/>
      <c r="AQ9" s="154"/>
      <c r="AR9" s="154"/>
      <c r="AS9" s="155"/>
      <c r="AT9" s="153"/>
      <c r="AU9" s="154"/>
      <c r="AV9" s="154"/>
      <c r="AW9" s="154"/>
      <c r="AX9" s="154"/>
      <c r="AY9" s="154"/>
      <c r="AZ9" s="155"/>
      <c r="BA9" s="153"/>
      <c r="BB9" s="154"/>
      <c r="BC9" s="154"/>
      <c r="BD9" s="154"/>
      <c r="BE9" s="154"/>
      <c r="BF9" s="155"/>
      <c r="BG9" s="162" t="s">
        <v>12</v>
      </c>
      <c r="BH9" s="163"/>
      <c r="BI9" s="163"/>
      <c r="BJ9" s="163"/>
      <c r="BK9" s="163"/>
      <c r="BL9" s="164"/>
      <c r="BM9" s="162" t="s">
        <v>13</v>
      </c>
      <c r="BN9" s="163"/>
      <c r="BO9" s="163"/>
      <c r="BP9" s="163"/>
      <c r="BQ9" s="163"/>
      <c r="BR9" s="164"/>
      <c r="BS9" s="162" t="s">
        <v>14</v>
      </c>
      <c r="BT9" s="163"/>
      <c r="BU9" s="163"/>
      <c r="BV9" s="163"/>
      <c r="BW9" s="164"/>
      <c r="BX9" s="11" t="s">
        <v>15</v>
      </c>
      <c r="BY9" s="11" t="s">
        <v>16</v>
      </c>
      <c r="BZ9" s="11" t="s">
        <v>31</v>
      </c>
      <c r="CA9" s="11" t="s">
        <v>32</v>
      </c>
      <c r="CB9" s="153"/>
      <c r="CC9" s="154"/>
      <c r="CD9" s="154"/>
      <c r="CE9" s="154"/>
      <c r="CF9" s="154"/>
      <c r="CG9" s="155"/>
      <c r="CH9" s="143"/>
      <c r="CI9" s="153"/>
      <c r="CJ9" s="154"/>
      <c r="CK9" s="154"/>
      <c r="CL9" s="154"/>
      <c r="CM9" s="154"/>
      <c r="CN9" s="155"/>
      <c r="CO9" s="153"/>
      <c r="CP9" s="154"/>
      <c r="CQ9" s="154"/>
      <c r="CR9" s="154"/>
      <c r="CS9" s="154"/>
      <c r="CT9" s="155"/>
      <c r="CU9" s="153"/>
      <c r="CV9" s="154"/>
      <c r="CW9" s="154"/>
      <c r="CX9" s="154"/>
      <c r="CY9" s="155"/>
      <c r="CZ9" s="153"/>
      <c r="DA9" s="154"/>
      <c r="DB9" s="154"/>
      <c r="DC9" s="154"/>
      <c r="DD9" s="155"/>
      <c r="DE9" s="158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</row>
    <row r="10" spans="1:209" ht="14.25">
      <c r="A10" s="171">
        <v>1</v>
      </c>
      <c r="B10" s="172"/>
      <c r="C10" s="172"/>
      <c r="D10" s="172"/>
      <c r="E10" s="172"/>
      <c r="F10" s="173"/>
      <c r="G10" s="171">
        <v>2</v>
      </c>
      <c r="H10" s="172"/>
      <c r="I10" s="172"/>
      <c r="J10" s="172"/>
      <c r="K10" s="172"/>
      <c r="L10" s="173"/>
      <c r="M10" s="77">
        <v>3</v>
      </c>
      <c r="N10" s="77">
        <v>4</v>
      </c>
      <c r="O10" s="77">
        <v>5</v>
      </c>
      <c r="P10" s="171">
        <v>6</v>
      </c>
      <c r="Q10" s="172"/>
      <c r="R10" s="172"/>
      <c r="S10" s="172"/>
      <c r="T10" s="172"/>
      <c r="U10" s="173"/>
      <c r="V10" s="171">
        <v>7</v>
      </c>
      <c r="W10" s="172"/>
      <c r="X10" s="172"/>
      <c r="Y10" s="172"/>
      <c r="Z10" s="172"/>
      <c r="AA10" s="173"/>
      <c r="AB10" s="37">
        <v>8</v>
      </c>
      <c r="AC10" s="77">
        <v>9</v>
      </c>
      <c r="AD10" s="37">
        <v>10</v>
      </c>
      <c r="AE10" s="37">
        <v>11</v>
      </c>
      <c r="AF10" s="171">
        <v>10</v>
      </c>
      <c r="AG10" s="172"/>
      <c r="AH10" s="172"/>
      <c r="AI10" s="172"/>
      <c r="AJ10" s="172"/>
      <c r="AK10" s="172"/>
      <c r="AL10" s="173"/>
      <c r="AM10" s="171">
        <v>11</v>
      </c>
      <c r="AN10" s="172"/>
      <c r="AO10" s="172"/>
      <c r="AP10" s="172"/>
      <c r="AQ10" s="172"/>
      <c r="AR10" s="172"/>
      <c r="AS10" s="173"/>
      <c r="AT10" s="171">
        <v>12</v>
      </c>
      <c r="AU10" s="172"/>
      <c r="AV10" s="172"/>
      <c r="AW10" s="172"/>
      <c r="AX10" s="172"/>
      <c r="AY10" s="172"/>
      <c r="AZ10" s="173"/>
      <c r="BA10" s="171">
        <v>13</v>
      </c>
      <c r="BB10" s="172"/>
      <c r="BC10" s="172"/>
      <c r="BD10" s="172"/>
      <c r="BE10" s="172"/>
      <c r="BF10" s="173"/>
      <c r="BG10" s="171">
        <v>14</v>
      </c>
      <c r="BH10" s="172"/>
      <c r="BI10" s="172"/>
      <c r="BJ10" s="172"/>
      <c r="BK10" s="172"/>
      <c r="BL10" s="173"/>
      <c r="BM10" s="171">
        <v>15</v>
      </c>
      <c r="BN10" s="172"/>
      <c r="BO10" s="172"/>
      <c r="BP10" s="172"/>
      <c r="BQ10" s="172"/>
      <c r="BR10" s="173"/>
      <c r="BS10" s="171">
        <v>16</v>
      </c>
      <c r="BT10" s="172"/>
      <c r="BU10" s="172"/>
      <c r="BV10" s="172"/>
      <c r="BW10" s="173"/>
      <c r="BX10" s="37">
        <v>17</v>
      </c>
      <c r="BY10" s="37">
        <v>18</v>
      </c>
      <c r="BZ10" s="37">
        <v>19</v>
      </c>
      <c r="CA10" s="37">
        <v>20</v>
      </c>
      <c r="CB10" s="171">
        <v>21</v>
      </c>
      <c r="CC10" s="172"/>
      <c r="CD10" s="172"/>
      <c r="CE10" s="172"/>
      <c r="CF10" s="172"/>
      <c r="CG10" s="173"/>
      <c r="CH10" s="77">
        <v>24</v>
      </c>
      <c r="CI10" s="171">
        <v>22</v>
      </c>
      <c r="CJ10" s="172"/>
      <c r="CK10" s="172"/>
      <c r="CL10" s="172"/>
      <c r="CM10" s="172"/>
      <c r="CN10" s="173"/>
      <c r="CO10" s="171">
        <v>23</v>
      </c>
      <c r="CP10" s="172"/>
      <c r="CQ10" s="172"/>
      <c r="CR10" s="172"/>
      <c r="CS10" s="172"/>
      <c r="CT10" s="173"/>
      <c r="CU10" s="171">
        <v>24</v>
      </c>
      <c r="CV10" s="172"/>
      <c r="CW10" s="172"/>
      <c r="CX10" s="172"/>
      <c r="CY10" s="173"/>
      <c r="CZ10" s="171">
        <v>25</v>
      </c>
      <c r="DA10" s="172"/>
      <c r="DB10" s="172"/>
      <c r="DC10" s="172"/>
      <c r="DD10" s="173"/>
      <c r="DE10" s="37">
        <v>29</v>
      </c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</row>
    <row r="11" spans="1:209" ht="14.25" customHeight="1" hidden="1" outlineLevel="1">
      <c r="A11" s="174">
        <v>1</v>
      </c>
      <c r="B11" s="175"/>
      <c r="C11" s="175"/>
      <c r="D11" s="175"/>
      <c r="E11" s="175"/>
      <c r="F11" s="176"/>
      <c r="G11" s="174">
        <v>2</v>
      </c>
      <c r="H11" s="175"/>
      <c r="I11" s="175"/>
      <c r="J11" s="175"/>
      <c r="K11" s="175"/>
      <c r="L11" s="176"/>
      <c r="M11" s="76">
        <v>3</v>
      </c>
      <c r="N11" s="76">
        <v>4</v>
      </c>
      <c r="O11" s="76">
        <v>5</v>
      </c>
      <c r="P11" s="174">
        <v>6</v>
      </c>
      <c r="Q11" s="175"/>
      <c r="R11" s="175"/>
      <c r="S11" s="175"/>
      <c r="T11" s="175"/>
      <c r="U11" s="176"/>
      <c r="V11" s="174">
        <v>7</v>
      </c>
      <c r="W11" s="175"/>
      <c r="X11" s="175"/>
      <c r="Y11" s="175"/>
      <c r="Z11" s="175"/>
      <c r="AA11" s="176"/>
      <c r="AB11" s="38"/>
      <c r="AC11" s="5">
        <v>9</v>
      </c>
      <c r="AD11" s="38"/>
      <c r="AE11" s="38"/>
      <c r="AF11" s="174">
        <v>10</v>
      </c>
      <c r="AG11" s="175"/>
      <c r="AH11" s="175"/>
      <c r="AI11" s="175"/>
      <c r="AJ11" s="175"/>
      <c r="AK11" s="175"/>
      <c r="AL11" s="176"/>
      <c r="AM11" s="174">
        <v>11</v>
      </c>
      <c r="AN11" s="175"/>
      <c r="AO11" s="175"/>
      <c r="AP11" s="175"/>
      <c r="AQ11" s="175"/>
      <c r="AR11" s="175"/>
      <c r="AS11" s="176"/>
      <c r="AT11" s="174">
        <v>12</v>
      </c>
      <c r="AU11" s="175"/>
      <c r="AV11" s="175"/>
      <c r="AW11" s="175"/>
      <c r="AX11" s="175"/>
      <c r="AY11" s="175"/>
      <c r="AZ11" s="176"/>
      <c r="BA11" s="174">
        <v>13</v>
      </c>
      <c r="BB11" s="175"/>
      <c r="BC11" s="175"/>
      <c r="BD11" s="175"/>
      <c r="BE11" s="175"/>
      <c r="BF11" s="176"/>
      <c r="BG11" s="174">
        <v>14</v>
      </c>
      <c r="BH11" s="175"/>
      <c r="BI11" s="175"/>
      <c r="BJ11" s="175"/>
      <c r="BK11" s="175"/>
      <c r="BL11" s="176"/>
      <c r="BM11" s="174">
        <v>15</v>
      </c>
      <c r="BN11" s="175"/>
      <c r="BO11" s="175"/>
      <c r="BP11" s="175"/>
      <c r="BQ11" s="175"/>
      <c r="BR11" s="176"/>
      <c r="BS11" s="174">
        <v>16</v>
      </c>
      <c r="BT11" s="175"/>
      <c r="BU11" s="175"/>
      <c r="BV11" s="175"/>
      <c r="BW11" s="176"/>
      <c r="BX11" s="76">
        <v>17</v>
      </c>
      <c r="BY11" s="76">
        <v>18</v>
      </c>
      <c r="BZ11" s="76">
        <v>19</v>
      </c>
      <c r="CA11" s="76">
        <v>20</v>
      </c>
      <c r="CB11" s="174">
        <v>21</v>
      </c>
      <c r="CC11" s="175"/>
      <c r="CD11" s="175"/>
      <c r="CE11" s="175"/>
      <c r="CF11" s="175"/>
      <c r="CG11" s="176"/>
      <c r="CH11" s="76">
        <v>22</v>
      </c>
      <c r="CI11" s="174">
        <v>23</v>
      </c>
      <c r="CJ11" s="175"/>
      <c r="CK11" s="175"/>
      <c r="CL11" s="175"/>
      <c r="CM11" s="175"/>
      <c r="CN11" s="176"/>
      <c r="CO11" s="174">
        <v>24</v>
      </c>
      <c r="CP11" s="175"/>
      <c r="CQ11" s="175"/>
      <c r="CR11" s="175"/>
      <c r="CS11" s="175"/>
      <c r="CT11" s="176"/>
      <c r="CU11" s="174">
        <v>25</v>
      </c>
      <c r="CV11" s="175"/>
      <c r="CW11" s="175"/>
      <c r="CX11" s="175"/>
      <c r="CY11" s="176"/>
      <c r="CZ11" s="174">
        <v>26</v>
      </c>
      <c r="DA11" s="175"/>
      <c r="DB11" s="175"/>
      <c r="DC11" s="175"/>
      <c r="DD11" s="176"/>
      <c r="DE11" s="38">
        <v>27</v>
      </c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</row>
    <row r="12" spans="1:209" s="53" customFormat="1" ht="36" customHeight="1" collapsed="1">
      <c r="A12" s="177" t="s">
        <v>102</v>
      </c>
      <c r="B12" s="178"/>
      <c r="C12" s="178"/>
      <c r="D12" s="178"/>
      <c r="E12" s="178"/>
      <c r="F12" s="179"/>
      <c r="G12" s="159" t="s">
        <v>103</v>
      </c>
      <c r="H12" s="160"/>
      <c r="I12" s="160"/>
      <c r="J12" s="160"/>
      <c r="K12" s="160"/>
      <c r="L12" s="161"/>
      <c r="M12" s="78" t="s">
        <v>60</v>
      </c>
      <c r="N12" s="78" t="s">
        <v>128</v>
      </c>
      <c r="O12" s="78" t="s">
        <v>119</v>
      </c>
      <c r="P12" s="292" t="str">
        <f>'[4]Отчет'!$F$11</f>
        <v>10,28 2023.05.03</v>
      </c>
      <c r="Q12" s="271"/>
      <c r="R12" s="271"/>
      <c r="S12" s="271"/>
      <c r="T12" s="271"/>
      <c r="U12" s="272"/>
      <c r="V12" s="282" t="str">
        <f>'[4]Отчет'!$G$11</f>
        <v>14,25 2023.05.03</v>
      </c>
      <c r="W12" s="283"/>
      <c r="X12" s="283"/>
      <c r="Y12" s="283"/>
      <c r="Z12" s="283"/>
      <c r="AA12" s="284"/>
      <c r="AB12" s="1" t="str">
        <f>'[3]Отчет'!H11</f>
        <v>П</v>
      </c>
      <c r="AC12" s="78">
        <f>'[4]Отчет'!$I$11</f>
        <v>3.95</v>
      </c>
      <c r="AD12" s="1"/>
      <c r="AE12" s="1"/>
      <c r="AF12" s="195" t="str">
        <f>N12</f>
        <v>КТПм-7215</v>
      </c>
      <c r="AG12" s="196"/>
      <c r="AH12" s="196"/>
      <c r="AI12" s="196"/>
      <c r="AJ12" s="196"/>
      <c r="AK12" s="196"/>
      <c r="AL12" s="197"/>
      <c r="AM12" s="195" t="s">
        <v>122</v>
      </c>
      <c r="AN12" s="196"/>
      <c r="AO12" s="196"/>
      <c r="AP12" s="196"/>
      <c r="AQ12" s="196"/>
      <c r="AR12" s="196"/>
      <c r="AS12" s="197"/>
      <c r="AT12" s="195" t="s">
        <v>122</v>
      </c>
      <c r="AU12" s="196"/>
      <c r="AV12" s="196"/>
      <c r="AW12" s="196"/>
      <c r="AX12" s="196"/>
      <c r="AY12" s="196"/>
      <c r="AZ12" s="197"/>
      <c r="BA12" s="198">
        <f>BM12+BS12</f>
        <v>0</v>
      </c>
      <c r="BB12" s="199"/>
      <c r="BC12" s="199"/>
      <c r="BD12" s="199"/>
      <c r="BE12" s="199"/>
      <c r="BF12" s="200"/>
      <c r="BG12" s="198">
        <v>0</v>
      </c>
      <c r="BH12" s="199"/>
      <c r="BI12" s="199"/>
      <c r="BJ12" s="199"/>
      <c r="BK12" s="199"/>
      <c r="BL12" s="200"/>
      <c r="BM12" s="198">
        <v>0</v>
      </c>
      <c r="BN12" s="199"/>
      <c r="BO12" s="199"/>
      <c r="BP12" s="199"/>
      <c r="BQ12" s="199"/>
      <c r="BR12" s="200"/>
      <c r="BS12" s="198">
        <v>0</v>
      </c>
      <c r="BT12" s="199"/>
      <c r="BU12" s="199"/>
      <c r="BV12" s="199"/>
      <c r="BW12" s="200"/>
      <c r="BX12" s="1">
        <v>0</v>
      </c>
      <c r="BY12" s="1">
        <v>0</v>
      </c>
      <c r="BZ12" s="12">
        <v>0</v>
      </c>
      <c r="CA12" s="1">
        <v>0</v>
      </c>
      <c r="CB12" s="195"/>
      <c r="CC12" s="196"/>
      <c r="CD12" s="196"/>
      <c r="CE12" s="196"/>
      <c r="CF12" s="196"/>
      <c r="CG12" s="197"/>
      <c r="CH12" s="12"/>
      <c r="CI12" s="198"/>
      <c r="CJ12" s="199"/>
      <c r="CK12" s="199"/>
      <c r="CL12" s="199"/>
      <c r="CM12" s="199"/>
      <c r="CN12" s="200"/>
      <c r="CO12" s="198"/>
      <c r="CP12" s="199"/>
      <c r="CQ12" s="199"/>
      <c r="CR12" s="199"/>
      <c r="CS12" s="199"/>
      <c r="CT12" s="200"/>
      <c r="CU12" s="198"/>
      <c r="CV12" s="199"/>
      <c r="CW12" s="199"/>
      <c r="CX12" s="199"/>
      <c r="CY12" s="200"/>
      <c r="CZ12" s="198"/>
      <c r="DA12" s="199"/>
      <c r="DB12" s="199"/>
      <c r="DC12" s="199"/>
      <c r="DD12" s="200"/>
      <c r="DE12" s="22">
        <v>0</v>
      </c>
      <c r="DF12" s="20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</row>
    <row r="13" spans="1:209" s="53" customFormat="1" ht="36" customHeight="1">
      <c r="A13" s="177" t="s">
        <v>125</v>
      </c>
      <c r="B13" s="178"/>
      <c r="C13" s="178"/>
      <c r="D13" s="178"/>
      <c r="E13" s="178"/>
      <c r="F13" s="179"/>
      <c r="G13" s="159" t="str">
        <f>G12</f>
        <v>ООО "Энергосеть" </v>
      </c>
      <c r="H13" s="160"/>
      <c r="I13" s="160"/>
      <c r="J13" s="160"/>
      <c r="K13" s="160"/>
      <c r="L13" s="161"/>
      <c r="M13" s="78" t="s">
        <v>60</v>
      </c>
      <c r="N13" s="78" t="s">
        <v>129</v>
      </c>
      <c r="O13" s="78" t="s">
        <v>119</v>
      </c>
      <c r="P13" s="292" t="str">
        <f>'[4]Отчет'!$F$12</f>
        <v>10,46 2023.05.04</v>
      </c>
      <c r="Q13" s="271"/>
      <c r="R13" s="271"/>
      <c r="S13" s="271"/>
      <c r="T13" s="271"/>
      <c r="U13" s="272"/>
      <c r="V13" s="270" t="str">
        <f>'[4]Отчет'!$G$12</f>
        <v>13,55 2023.05.04</v>
      </c>
      <c r="W13" s="271"/>
      <c r="X13" s="271"/>
      <c r="Y13" s="271"/>
      <c r="Z13" s="271"/>
      <c r="AA13" s="272"/>
      <c r="AB13" s="1" t="str">
        <f>'[3]Отчет'!H12</f>
        <v>П</v>
      </c>
      <c r="AC13" s="78">
        <f>'[4]Отчет'!$I$12</f>
        <v>3.15</v>
      </c>
      <c r="AD13" s="3"/>
      <c r="AE13" s="3"/>
      <c r="AF13" s="195" t="str">
        <f>N13</f>
        <v>КТПм-7221</v>
      </c>
      <c r="AG13" s="196"/>
      <c r="AH13" s="196"/>
      <c r="AI13" s="196"/>
      <c r="AJ13" s="196"/>
      <c r="AK13" s="196"/>
      <c r="AL13" s="197"/>
      <c r="AM13" s="195" t="s">
        <v>122</v>
      </c>
      <c r="AN13" s="196"/>
      <c r="AO13" s="196"/>
      <c r="AP13" s="196"/>
      <c r="AQ13" s="196"/>
      <c r="AR13" s="196"/>
      <c r="AS13" s="197"/>
      <c r="AT13" s="195" t="s">
        <v>122</v>
      </c>
      <c r="AU13" s="196"/>
      <c r="AV13" s="196"/>
      <c r="AW13" s="196"/>
      <c r="AX13" s="196"/>
      <c r="AY13" s="196"/>
      <c r="AZ13" s="197"/>
      <c r="BA13" s="198">
        <f>BM13+BS13</f>
        <v>0</v>
      </c>
      <c r="BB13" s="199"/>
      <c r="BC13" s="199"/>
      <c r="BD13" s="199"/>
      <c r="BE13" s="199"/>
      <c r="BF13" s="200"/>
      <c r="BG13" s="192">
        <v>0</v>
      </c>
      <c r="BH13" s="193"/>
      <c r="BI13" s="193"/>
      <c r="BJ13" s="193"/>
      <c r="BK13" s="193"/>
      <c r="BL13" s="194"/>
      <c r="BM13" s="192">
        <v>0</v>
      </c>
      <c r="BN13" s="193"/>
      <c r="BO13" s="193"/>
      <c r="BP13" s="193"/>
      <c r="BQ13" s="193"/>
      <c r="BR13" s="194"/>
      <c r="BS13" s="198">
        <v>0</v>
      </c>
      <c r="BT13" s="199"/>
      <c r="BU13" s="199"/>
      <c r="BV13" s="199"/>
      <c r="BW13" s="200"/>
      <c r="BX13" s="22">
        <v>0</v>
      </c>
      <c r="BY13" s="22">
        <v>0</v>
      </c>
      <c r="BZ13" s="17">
        <v>0</v>
      </c>
      <c r="CA13" s="1">
        <v>0</v>
      </c>
      <c r="CB13" s="207"/>
      <c r="CC13" s="208"/>
      <c r="CD13" s="208"/>
      <c r="CE13" s="208"/>
      <c r="CF13" s="208"/>
      <c r="CG13" s="209"/>
      <c r="CH13" s="2"/>
      <c r="CI13" s="207"/>
      <c r="CJ13" s="208"/>
      <c r="CK13" s="208"/>
      <c r="CL13" s="208"/>
      <c r="CM13" s="208"/>
      <c r="CN13" s="209"/>
      <c r="CO13" s="177"/>
      <c r="CP13" s="178"/>
      <c r="CQ13" s="178"/>
      <c r="CR13" s="178"/>
      <c r="CS13" s="178"/>
      <c r="CT13" s="179"/>
      <c r="CU13" s="198"/>
      <c r="CV13" s="199"/>
      <c r="CW13" s="199"/>
      <c r="CX13" s="199"/>
      <c r="CY13" s="200"/>
      <c r="CZ13" s="198"/>
      <c r="DA13" s="199"/>
      <c r="DB13" s="199"/>
      <c r="DC13" s="199"/>
      <c r="DD13" s="200"/>
      <c r="DE13" s="22">
        <v>0</v>
      </c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</row>
    <row r="14" spans="1:209" s="53" customFormat="1" ht="36" customHeight="1">
      <c r="A14" s="177" t="s">
        <v>126</v>
      </c>
      <c r="B14" s="178"/>
      <c r="C14" s="178"/>
      <c r="D14" s="178"/>
      <c r="E14" s="178"/>
      <c r="F14" s="179"/>
      <c r="G14" s="159" t="str">
        <f>'[2]Отчет (2)'!$B$13</f>
        <v>ООО "Энергосеть" </v>
      </c>
      <c r="H14" s="160"/>
      <c r="I14" s="160"/>
      <c r="J14" s="160"/>
      <c r="K14" s="160"/>
      <c r="L14" s="161"/>
      <c r="M14" s="78" t="s">
        <v>60</v>
      </c>
      <c r="N14" s="78" t="s">
        <v>130</v>
      </c>
      <c r="O14" s="78" t="s">
        <v>119</v>
      </c>
      <c r="P14" s="292" t="str">
        <f>'[4]Отчет'!$F$13</f>
        <v>10,00 2023.05.05</v>
      </c>
      <c r="Q14" s="271"/>
      <c r="R14" s="271"/>
      <c r="S14" s="271"/>
      <c r="T14" s="271"/>
      <c r="U14" s="272"/>
      <c r="V14" s="270" t="str">
        <f>'[4]Отчет'!$G$13</f>
        <v>14,00 2023.05.05</v>
      </c>
      <c r="W14" s="271"/>
      <c r="X14" s="271"/>
      <c r="Y14" s="271"/>
      <c r="Z14" s="271"/>
      <c r="AA14" s="272"/>
      <c r="AB14" s="1" t="str">
        <f>'[3]Отчет'!H13</f>
        <v>П</v>
      </c>
      <c r="AC14" s="78">
        <f>'[4]Отчет'!$I$13</f>
        <v>4</v>
      </c>
      <c r="AD14" s="3"/>
      <c r="AE14" s="46"/>
      <c r="AF14" s="195" t="str">
        <f>N14</f>
        <v>КТПм-1169п</v>
      </c>
      <c r="AG14" s="196"/>
      <c r="AH14" s="196"/>
      <c r="AI14" s="196"/>
      <c r="AJ14" s="196"/>
      <c r="AK14" s="196"/>
      <c r="AL14" s="197"/>
      <c r="AM14" s="195" t="s">
        <v>122</v>
      </c>
      <c r="AN14" s="196"/>
      <c r="AO14" s="196"/>
      <c r="AP14" s="196"/>
      <c r="AQ14" s="196"/>
      <c r="AR14" s="196"/>
      <c r="AS14" s="197"/>
      <c r="AT14" s="195" t="s">
        <v>122</v>
      </c>
      <c r="AU14" s="196"/>
      <c r="AV14" s="196"/>
      <c r="AW14" s="196"/>
      <c r="AX14" s="196"/>
      <c r="AY14" s="196"/>
      <c r="AZ14" s="197"/>
      <c r="BA14" s="207">
        <v>1</v>
      </c>
      <c r="BB14" s="208"/>
      <c r="BC14" s="208"/>
      <c r="BD14" s="208"/>
      <c r="BE14" s="208"/>
      <c r="BF14" s="209"/>
      <c r="BG14" s="192">
        <v>0</v>
      </c>
      <c r="BH14" s="193"/>
      <c r="BI14" s="193"/>
      <c r="BJ14" s="193"/>
      <c r="BK14" s="193"/>
      <c r="BL14" s="194"/>
      <c r="BM14" s="192">
        <v>0</v>
      </c>
      <c r="BN14" s="193"/>
      <c r="BO14" s="193"/>
      <c r="BP14" s="193"/>
      <c r="BQ14" s="193"/>
      <c r="BR14" s="194"/>
      <c r="BS14" s="198">
        <v>0</v>
      </c>
      <c r="BT14" s="199"/>
      <c r="BU14" s="199"/>
      <c r="BV14" s="199"/>
      <c r="BW14" s="200"/>
      <c r="BX14" s="22">
        <v>0</v>
      </c>
      <c r="BY14" s="22">
        <v>0</v>
      </c>
      <c r="BZ14" s="17">
        <v>0</v>
      </c>
      <c r="CA14" s="1">
        <v>0</v>
      </c>
      <c r="CB14" s="207"/>
      <c r="CC14" s="208"/>
      <c r="CD14" s="208"/>
      <c r="CE14" s="208"/>
      <c r="CF14" s="208"/>
      <c r="CG14" s="209"/>
      <c r="CH14" s="2"/>
      <c r="CI14" s="207"/>
      <c r="CJ14" s="208"/>
      <c r="CK14" s="208"/>
      <c r="CL14" s="208"/>
      <c r="CM14" s="208"/>
      <c r="CN14" s="209"/>
      <c r="CO14" s="177"/>
      <c r="CP14" s="178"/>
      <c r="CQ14" s="178"/>
      <c r="CR14" s="178"/>
      <c r="CS14" s="178"/>
      <c r="CT14" s="179"/>
      <c r="CU14" s="177"/>
      <c r="CV14" s="178"/>
      <c r="CW14" s="178"/>
      <c r="CX14" s="178"/>
      <c r="CY14" s="179"/>
      <c r="CZ14" s="177"/>
      <c r="DA14" s="178"/>
      <c r="DB14" s="178"/>
      <c r="DC14" s="178"/>
      <c r="DD14" s="179"/>
      <c r="DE14" s="22">
        <v>0</v>
      </c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</row>
    <row r="15" spans="1:209" s="53" customFormat="1" ht="36" customHeight="1">
      <c r="A15" s="177" t="s">
        <v>127</v>
      </c>
      <c r="B15" s="178"/>
      <c r="C15" s="178"/>
      <c r="D15" s="178"/>
      <c r="E15" s="178"/>
      <c r="F15" s="179"/>
      <c r="G15" s="159" t="str">
        <f>'[2]Отчет (2)'!$B$13</f>
        <v>ООО "Энергосеть" </v>
      </c>
      <c r="H15" s="160"/>
      <c r="I15" s="160"/>
      <c r="J15" s="160"/>
      <c r="K15" s="160"/>
      <c r="L15" s="161"/>
      <c r="M15" s="78" t="s">
        <v>60</v>
      </c>
      <c r="N15" s="78" t="s">
        <v>131</v>
      </c>
      <c r="O15" s="78" t="s">
        <v>119</v>
      </c>
      <c r="P15" s="292" t="str">
        <f>'[4]Отчет'!$F$14</f>
        <v>16,14 2023.05.06</v>
      </c>
      <c r="Q15" s="271"/>
      <c r="R15" s="271"/>
      <c r="S15" s="271"/>
      <c r="T15" s="271"/>
      <c r="U15" s="272"/>
      <c r="V15" s="270" t="str">
        <f>'[4]Отчет'!$G$14</f>
        <v>18,57 2023.05.06</v>
      </c>
      <c r="W15" s="271"/>
      <c r="X15" s="271"/>
      <c r="Y15" s="271"/>
      <c r="Z15" s="271"/>
      <c r="AA15" s="272"/>
      <c r="AB15" s="4" t="s">
        <v>35</v>
      </c>
      <c r="AC15" s="78">
        <f>'[4]Отчет'!$I$14</f>
        <v>2.72</v>
      </c>
      <c r="AD15" s="3"/>
      <c r="AE15" s="3"/>
      <c r="AF15" s="195" t="str">
        <f>N15</f>
        <v>ТП-5246</v>
      </c>
      <c r="AG15" s="196"/>
      <c r="AH15" s="196"/>
      <c r="AI15" s="196"/>
      <c r="AJ15" s="196"/>
      <c r="AK15" s="196"/>
      <c r="AL15" s="197"/>
      <c r="AM15" s="195" t="s">
        <v>122</v>
      </c>
      <c r="AN15" s="196"/>
      <c r="AO15" s="196"/>
      <c r="AP15" s="196"/>
      <c r="AQ15" s="196"/>
      <c r="AR15" s="196"/>
      <c r="AS15" s="197"/>
      <c r="AT15" s="195" t="str">
        <f>'[4]Отчет'!$L$14</f>
        <v>ж.д Вр.Сурова,26,30</v>
      </c>
      <c r="AU15" s="196"/>
      <c r="AV15" s="196"/>
      <c r="AW15" s="196"/>
      <c r="AX15" s="196"/>
      <c r="AY15" s="196"/>
      <c r="AZ15" s="197"/>
      <c r="BA15" s="207">
        <v>1</v>
      </c>
      <c r="BB15" s="208"/>
      <c r="BC15" s="208"/>
      <c r="BD15" s="208"/>
      <c r="BE15" s="208"/>
      <c r="BF15" s="209"/>
      <c r="BG15" s="192">
        <v>0</v>
      </c>
      <c r="BH15" s="193"/>
      <c r="BI15" s="193"/>
      <c r="BJ15" s="193"/>
      <c r="BK15" s="193"/>
      <c r="BL15" s="194"/>
      <c r="BM15" s="192">
        <f>'[4]Отчет'!$O$14</f>
        <v>20</v>
      </c>
      <c r="BN15" s="193"/>
      <c r="BO15" s="193"/>
      <c r="BP15" s="193"/>
      <c r="BQ15" s="193"/>
      <c r="BR15" s="194"/>
      <c r="BS15" s="198">
        <f>'[4]Отчет'!$P$14</f>
        <v>6</v>
      </c>
      <c r="BT15" s="199"/>
      <c r="BU15" s="199"/>
      <c r="BV15" s="199"/>
      <c r="BW15" s="200"/>
      <c r="BX15" s="22">
        <v>0</v>
      </c>
      <c r="BY15" s="22">
        <v>0</v>
      </c>
      <c r="BZ15" s="17">
        <f>'[4]Отчет'!$S$14</f>
        <v>17</v>
      </c>
      <c r="CA15" s="1">
        <f>'[4]Отчет'!$T$14</f>
        <v>9</v>
      </c>
      <c r="CB15" s="189">
        <v>1</v>
      </c>
      <c r="CC15" s="190"/>
      <c r="CD15" s="190"/>
      <c r="CE15" s="190"/>
      <c r="CF15" s="190"/>
      <c r="CG15" s="191"/>
      <c r="CH15" s="2"/>
      <c r="CI15" s="189" t="str">
        <f>'[4]Отчет'!$W$14</f>
        <v>МУП “Ульяновская городская электросеть” (МУП "УльГЭС")</v>
      </c>
      <c r="CJ15" s="190"/>
      <c r="CK15" s="190"/>
      <c r="CL15" s="190"/>
      <c r="CM15" s="190"/>
      <c r="CN15" s="191"/>
      <c r="CO15" s="195" t="str">
        <f>'[4]Отчет'!$X$14</f>
        <v>бн от 05.06.2023</v>
      </c>
      <c r="CP15" s="196"/>
      <c r="CQ15" s="196"/>
      <c r="CR15" s="196"/>
      <c r="CS15" s="196"/>
      <c r="CT15" s="197"/>
      <c r="CU15" s="198" t="str">
        <f>'[4]Отчет'!$Y$14</f>
        <v>3.4.10</v>
      </c>
      <c r="CV15" s="199"/>
      <c r="CW15" s="199"/>
      <c r="CX15" s="199"/>
      <c r="CY15" s="200"/>
      <c r="CZ15" s="177" t="s">
        <v>132</v>
      </c>
      <c r="DA15" s="178"/>
      <c r="DB15" s="178"/>
      <c r="DC15" s="178"/>
      <c r="DD15" s="179"/>
      <c r="DE15" s="22">
        <v>1</v>
      </c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</row>
    <row r="16" spans="1:209" ht="36" customHeight="1" hidden="1" outlineLevel="1">
      <c r="A16" s="177"/>
      <c r="B16" s="178"/>
      <c r="C16" s="178"/>
      <c r="D16" s="178"/>
      <c r="E16" s="178"/>
      <c r="F16" s="179"/>
      <c r="G16" s="159"/>
      <c r="H16" s="160"/>
      <c r="I16" s="160"/>
      <c r="J16" s="160"/>
      <c r="K16" s="160"/>
      <c r="L16" s="161"/>
      <c r="M16" s="78"/>
      <c r="N16" s="78"/>
      <c r="O16" s="78"/>
      <c r="P16" s="288"/>
      <c r="Q16" s="181"/>
      <c r="R16" s="181"/>
      <c r="S16" s="181"/>
      <c r="T16" s="181"/>
      <c r="U16" s="182"/>
      <c r="V16" s="183"/>
      <c r="W16" s="184"/>
      <c r="X16" s="184"/>
      <c r="Y16" s="184"/>
      <c r="Z16" s="184"/>
      <c r="AA16" s="185"/>
      <c r="AB16" s="4"/>
      <c r="AC16" s="78"/>
      <c r="AD16" s="3"/>
      <c r="AE16" s="3"/>
      <c r="AF16" s="189"/>
      <c r="AG16" s="190"/>
      <c r="AH16" s="190"/>
      <c r="AI16" s="190"/>
      <c r="AJ16" s="190"/>
      <c r="AK16" s="190"/>
      <c r="AL16" s="191"/>
      <c r="AM16" s="195" t="s">
        <v>122</v>
      </c>
      <c r="AN16" s="196"/>
      <c r="AO16" s="196"/>
      <c r="AP16" s="196"/>
      <c r="AQ16" s="196"/>
      <c r="AR16" s="196"/>
      <c r="AS16" s="197"/>
      <c r="AT16" s="195" t="s">
        <v>122</v>
      </c>
      <c r="AU16" s="196"/>
      <c r="AV16" s="196"/>
      <c r="AW16" s="196"/>
      <c r="AX16" s="196"/>
      <c r="AY16" s="196"/>
      <c r="AZ16" s="197"/>
      <c r="BA16" s="207">
        <v>1</v>
      </c>
      <c r="BB16" s="208"/>
      <c r="BC16" s="208"/>
      <c r="BD16" s="208"/>
      <c r="BE16" s="208"/>
      <c r="BF16" s="209"/>
      <c r="BG16" s="192">
        <v>0</v>
      </c>
      <c r="BH16" s="193"/>
      <c r="BI16" s="193"/>
      <c r="BJ16" s="193"/>
      <c r="BK16" s="193"/>
      <c r="BL16" s="194"/>
      <c r="BM16" s="192">
        <v>0</v>
      </c>
      <c r="BN16" s="193"/>
      <c r="BO16" s="193"/>
      <c r="BP16" s="193"/>
      <c r="BQ16" s="193"/>
      <c r="BR16" s="194"/>
      <c r="BS16" s="198"/>
      <c r="BT16" s="199"/>
      <c r="BU16" s="199"/>
      <c r="BV16" s="199"/>
      <c r="BW16" s="200"/>
      <c r="BX16" s="22">
        <v>0</v>
      </c>
      <c r="BY16" s="22">
        <v>0</v>
      </c>
      <c r="BZ16" s="17"/>
      <c r="CA16" s="1">
        <v>0</v>
      </c>
      <c r="CB16" s="207"/>
      <c r="CC16" s="208"/>
      <c r="CD16" s="208"/>
      <c r="CE16" s="208"/>
      <c r="CF16" s="208"/>
      <c r="CG16" s="209"/>
      <c r="CH16" s="2"/>
      <c r="CI16" s="207"/>
      <c r="CJ16" s="208"/>
      <c r="CK16" s="208"/>
      <c r="CL16" s="208"/>
      <c r="CM16" s="208"/>
      <c r="CN16" s="209"/>
      <c r="CO16" s="177"/>
      <c r="CP16" s="178"/>
      <c r="CQ16" s="178"/>
      <c r="CR16" s="178"/>
      <c r="CS16" s="178"/>
      <c r="CT16" s="179"/>
      <c r="CU16" s="177"/>
      <c r="CV16" s="178"/>
      <c r="CW16" s="178"/>
      <c r="CX16" s="178"/>
      <c r="CY16" s="179"/>
      <c r="CZ16" s="177"/>
      <c r="DA16" s="178"/>
      <c r="DB16" s="178"/>
      <c r="DC16" s="178"/>
      <c r="DD16" s="179"/>
      <c r="DE16" s="22">
        <v>1</v>
      </c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</row>
    <row r="17" spans="1:209" ht="36" customHeight="1" hidden="1" outlineLevel="1">
      <c r="A17" s="177"/>
      <c r="B17" s="178"/>
      <c r="C17" s="178"/>
      <c r="D17" s="178"/>
      <c r="E17" s="178"/>
      <c r="F17" s="179"/>
      <c r="G17" s="159"/>
      <c r="H17" s="160"/>
      <c r="I17" s="160"/>
      <c r="J17" s="160"/>
      <c r="K17" s="160"/>
      <c r="L17" s="161"/>
      <c r="M17" s="78"/>
      <c r="N17" s="80"/>
      <c r="O17" s="78"/>
      <c r="P17" s="288"/>
      <c r="Q17" s="181"/>
      <c r="R17" s="181"/>
      <c r="S17" s="181"/>
      <c r="T17" s="181"/>
      <c r="U17" s="182"/>
      <c r="V17" s="183"/>
      <c r="W17" s="184"/>
      <c r="X17" s="184"/>
      <c r="Y17" s="184"/>
      <c r="Z17" s="184"/>
      <c r="AA17" s="185"/>
      <c r="AB17" s="4"/>
      <c r="AC17" s="78"/>
      <c r="AD17" s="3"/>
      <c r="AE17" s="3"/>
      <c r="AF17" s="289"/>
      <c r="AG17" s="290"/>
      <c r="AH17" s="290"/>
      <c r="AI17" s="290"/>
      <c r="AJ17" s="290"/>
      <c r="AK17" s="290"/>
      <c r="AL17" s="291"/>
      <c r="AM17" s="195" t="s">
        <v>122</v>
      </c>
      <c r="AN17" s="196"/>
      <c r="AO17" s="196"/>
      <c r="AP17" s="196"/>
      <c r="AQ17" s="196"/>
      <c r="AR17" s="196"/>
      <c r="AS17" s="197"/>
      <c r="AT17" s="189"/>
      <c r="AU17" s="190"/>
      <c r="AV17" s="190"/>
      <c r="AW17" s="190"/>
      <c r="AX17" s="190"/>
      <c r="AY17" s="190"/>
      <c r="AZ17" s="191"/>
      <c r="BA17" s="198">
        <f>BG17+BM17+BS17</f>
        <v>0</v>
      </c>
      <c r="BB17" s="208"/>
      <c r="BC17" s="208"/>
      <c r="BD17" s="208"/>
      <c r="BE17" s="208"/>
      <c r="BF17" s="209"/>
      <c r="BG17" s="198"/>
      <c r="BH17" s="199"/>
      <c r="BI17" s="199"/>
      <c r="BJ17" s="199"/>
      <c r="BK17" s="199"/>
      <c r="BL17" s="200"/>
      <c r="BM17" s="198"/>
      <c r="BN17" s="199"/>
      <c r="BO17" s="199"/>
      <c r="BP17" s="199"/>
      <c r="BQ17" s="199"/>
      <c r="BR17" s="200"/>
      <c r="BS17" s="192"/>
      <c r="BT17" s="193"/>
      <c r="BU17" s="193"/>
      <c r="BV17" s="193"/>
      <c r="BW17" s="194"/>
      <c r="BX17" s="1"/>
      <c r="BY17" s="1"/>
      <c r="BZ17" s="17"/>
      <c r="CA17" s="1"/>
      <c r="CB17" s="207"/>
      <c r="CC17" s="208"/>
      <c r="CD17" s="208"/>
      <c r="CE17" s="208"/>
      <c r="CF17" s="208"/>
      <c r="CG17" s="209"/>
      <c r="CH17" s="2"/>
      <c r="CI17" s="207"/>
      <c r="CJ17" s="208"/>
      <c r="CK17" s="208"/>
      <c r="CL17" s="208"/>
      <c r="CM17" s="208"/>
      <c r="CN17" s="209"/>
      <c r="CO17" s="177"/>
      <c r="CP17" s="178"/>
      <c r="CQ17" s="178"/>
      <c r="CR17" s="178"/>
      <c r="CS17" s="178"/>
      <c r="CT17" s="179"/>
      <c r="CU17" s="198"/>
      <c r="CV17" s="199"/>
      <c r="CW17" s="199"/>
      <c r="CX17" s="199"/>
      <c r="CY17" s="200"/>
      <c r="CZ17" s="198"/>
      <c r="DA17" s="199"/>
      <c r="DB17" s="199"/>
      <c r="DC17" s="199"/>
      <c r="DD17" s="200"/>
      <c r="DE17" s="22">
        <v>1</v>
      </c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</row>
    <row r="18" spans="1:209" ht="36" customHeight="1" hidden="1" outlineLevel="1">
      <c r="A18" s="177"/>
      <c r="B18" s="178"/>
      <c r="C18" s="178"/>
      <c r="D18" s="178"/>
      <c r="E18" s="178"/>
      <c r="F18" s="179"/>
      <c r="G18" s="159"/>
      <c r="H18" s="160"/>
      <c r="I18" s="160"/>
      <c r="J18" s="160"/>
      <c r="K18" s="160"/>
      <c r="L18" s="161"/>
      <c r="M18" s="78"/>
      <c r="N18" s="80"/>
      <c r="O18" s="78"/>
      <c r="P18" s="288"/>
      <c r="Q18" s="181"/>
      <c r="R18" s="181"/>
      <c r="S18" s="181"/>
      <c r="T18" s="181"/>
      <c r="U18" s="182"/>
      <c r="V18" s="183"/>
      <c r="W18" s="184"/>
      <c r="X18" s="184"/>
      <c r="Y18" s="184"/>
      <c r="Z18" s="184"/>
      <c r="AA18" s="185"/>
      <c r="AB18" s="4"/>
      <c r="AC18" s="78"/>
      <c r="AD18" s="3"/>
      <c r="AE18" s="3"/>
      <c r="AF18" s="189"/>
      <c r="AG18" s="190"/>
      <c r="AH18" s="190"/>
      <c r="AI18" s="190"/>
      <c r="AJ18" s="190"/>
      <c r="AK18" s="190"/>
      <c r="AL18" s="191"/>
      <c r="AM18" s="195" t="s">
        <v>122</v>
      </c>
      <c r="AN18" s="196"/>
      <c r="AO18" s="196"/>
      <c r="AP18" s="196"/>
      <c r="AQ18" s="196"/>
      <c r="AR18" s="196"/>
      <c r="AS18" s="197"/>
      <c r="AT18" s="189" t="s">
        <v>122</v>
      </c>
      <c r="AU18" s="190"/>
      <c r="AV18" s="190"/>
      <c r="AW18" s="190"/>
      <c r="AX18" s="190"/>
      <c r="AY18" s="190"/>
      <c r="AZ18" s="191"/>
      <c r="BA18" s="198">
        <f aca="true" t="shared" si="0" ref="BA18:BA41">BG18+BM18+BS18</f>
        <v>0</v>
      </c>
      <c r="BB18" s="208"/>
      <c r="BC18" s="208"/>
      <c r="BD18" s="208"/>
      <c r="BE18" s="208"/>
      <c r="BF18" s="209"/>
      <c r="BG18" s="198"/>
      <c r="BH18" s="199"/>
      <c r="BI18" s="199"/>
      <c r="BJ18" s="199"/>
      <c r="BK18" s="199"/>
      <c r="BL18" s="200"/>
      <c r="BM18" s="198"/>
      <c r="BN18" s="199"/>
      <c r="BO18" s="199"/>
      <c r="BP18" s="199"/>
      <c r="BQ18" s="199"/>
      <c r="BR18" s="200"/>
      <c r="BS18" s="192"/>
      <c r="BT18" s="193"/>
      <c r="BU18" s="193"/>
      <c r="BV18" s="193"/>
      <c r="BW18" s="194"/>
      <c r="BX18" s="1"/>
      <c r="BY18" s="1"/>
      <c r="BZ18" s="17"/>
      <c r="CA18" s="1"/>
      <c r="CB18" s="207"/>
      <c r="CC18" s="208"/>
      <c r="CD18" s="208"/>
      <c r="CE18" s="208"/>
      <c r="CF18" s="208"/>
      <c r="CG18" s="209"/>
      <c r="CH18" s="2"/>
      <c r="CI18" s="207"/>
      <c r="CJ18" s="208"/>
      <c r="CK18" s="208"/>
      <c r="CL18" s="208"/>
      <c r="CM18" s="208"/>
      <c r="CN18" s="209"/>
      <c r="CO18" s="177"/>
      <c r="CP18" s="178"/>
      <c r="CQ18" s="178"/>
      <c r="CR18" s="178"/>
      <c r="CS18" s="178"/>
      <c r="CT18" s="179"/>
      <c r="CU18" s="177"/>
      <c r="CV18" s="178"/>
      <c r="CW18" s="178"/>
      <c r="CX18" s="178"/>
      <c r="CY18" s="179"/>
      <c r="CZ18" s="177"/>
      <c r="DA18" s="178"/>
      <c r="DB18" s="178"/>
      <c r="DC18" s="178"/>
      <c r="DD18" s="179"/>
      <c r="DE18" s="22">
        <v>1</v>
      </c>
      <c r="DF18" s="69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</row>
    <row r="19" spans="1:209" ht="36" customHeight="1" hidden="1" outlineLevel="1">
      <c r="A19" s="177"/>
      <c r="B19" s="178"/>
      <c r="C19" s="178"/>
      <c r="D19" s="178"/>
      <c r="E19" s="178"/>
      <c r="F19" s="179"/>
      <c r="G19" s="159"/>
      <c r="H19" s="160"/>
      <c r="I19" s="160"/>
      <c r="J19" s="160"/>
      <c r="K19" s="160"/>
      <c r="L19" s="161"/>
      <c r="M19" s="78"/>
      <c r="N19" s="80"/>
      <c r="O19" s="78"/>
      <c r="P19" s="288"/>
      <c r="Q19" s="181"/>
      <c r="R19" s="181"/>
      <c r="S19" s="181"/>
      <c r="T19" s="181"/>
      <c r="U19" s="182"/>
      <c r="V19" s="183"/>
      <c r="W19" s="184"/>
      <c r="X19" s="184"/>
      <c r="Y19" s="184"/>
      <c r="Z19" s="184"/>
      <c r="AA19" s="185"/>
      <c r="AB19" s="4"/>
      <c r="AC19" s="78"/>
      <c r="AD19" s="3"/>
      <c r="AE19" s="3"/>
      <c r="AF19" s="189"/>
      <c r="AG19" s="190"/>
      <c r="AH19" s="190"/>
      <c r="AI19" s="190"/>
      <c r="AJ19" s="190"/>
      <c r="AK19" s="190"/>
      <c r="AL19" s="191"/>
      <c r="AM19" s="195" t="s">
        <v>122</v>
      </c>
      <c r="AN19" s="196"/>
      <c r="AO19" s="196"/>
      <c r="AP19" s="196"/>
      <c r="AQ19" s="196"/>
      <c r="AR19" s="196"/>
      <c r="AS19" s="197"/>
      <c r="AT19" s="189" t="s">
        <v>122</v>
      </c>
      <c r="AU19" s="190"/>
      <c r="AV19" s="190"/>
      <c r="AW19" s="190"/>
      <c r="AX19" s="190"/>
      <c r="AY19" s="190"/>
      <c r="AZ19" s="191"/>
      <c r="BA19" s="198">
        <f t="shared" si="0"/>
        <v>0</v>
      </c>
      <c r="BB19" s="208"/>
      <c r="BC19" s="208"/>
      <c r="BD19" s="208"/>
      <c r="BE19" s="208"/>
      <c r="BF19" s="209"/>
      <c r="BG19" s="198"/>
      <c r="BH19" s="199"/>
      <c r="BI19" s="199"/>
      <c r="BJ19" s="199"/>
      <c r="BK19" s="199"/>
      <c r="BL19" s="200"/>
      <c r="BM19" s="198"/>
      <c r="BN19" s="199"/>
      <c r="BO19" s="199"/>
      <c r="BP19" s="199"/>
      <c r="BQ19" s="199"/>
      <c r="BR19" s="200"/>
      <c r="BS19" s="192"/>
      <c r="BT19" s="193"/>
      <c r="BU19" s="193"/>
      <c r="BV19" s="193"/>
      <c r="BW19" s="194"/>
      <c r="BX19" s="1"/>
      <c r="BY19" s="1"/>
      <c r="BZ19" s="12"/>
      <c r="CA19" s="1"/>
      <c r="CB19" s="207"/>
      <c r="CC19" s="208"/>
      <c r="CD19" s="208"/>
      <c r="CE19" s="208"/>
      <c r="CF19" s="208"/>
      <c r="CG19" s="209"/>
      <c r="CH19" s="2"/>
      <c r="CI19" s="207"/>
      <c r="CJ19" s="208"/>
      <c r="CK19" s="208"/>
      <c r="CL19" s="208"/>
      <c r="CM19" s="208"/>
      <c r="CN19" s="209"/>
      <c r="CO19" s="177"/>
      <c r="CP19" s="178"/>
      <c r="CQ19" s="178"/>
      <c r="CR19" s="178"/>
      <c r="CS19" s="178"/>
      <c r="CT19" s="179"/>
      <c r="CU19" s="177"/>
      <c r="CV19" s="178"/>
      <c r="CW19" s="178"/>
      <c r="CX19" s="178"/>
      <c r="CY19" s="179"/>
      <c r="CZ19" s="177"/>
      <c r="DA19" s="178"/>
      <c r="DB19" s="178"/>
      <c r="DC19" s="178"/>
      <c r="DD19" s="179"/>
      <c r="DE19" s="1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</row>
    <row r="20" spans="1:209" ht="36" customHeight="1" hidden="1" outlineLevel="1">
      <c r="A20" s="177"/>
      <c r="B20" s="178"/>
      <c r="C20" s="178"/>
      <c r="D20" s="178"/>
      <c r="E20" s="178"/>
      <c r="F20" s="179"/>
      <c r="G20" s="159"/>
      <c r="H20" s="160"/>
      <c r="I20" s="160"/>
      <c r="J20" s="160"/>
      <c r="K20" s="160"/>
      <c r="L20" s="161"/>
      <c r="M20" s="78"/>
      <c r="N20" s="80"/>
      <c r="O20" s="78"/>
      <c r="P20" s="288"/>
      <c r="Q20" s="181"/>
      <c r="R20" s="181"/>
      <c r="S20" s="181"/>
      <c r="T20" s="181"/>
      <c r="U20" s="182"/>
      <c r="V20" s="183"/>
      <c r="W20" s="184"/>
      <c r="X20" s="184"/>
      <c r="Y20" s="184"/>
      <c r="Z20" s="184"/>
      <c r="AA20" s="185"/>
      <c r="AB20" s="4"/>
      <c r="AC20" s="78"/>
      <c r="AD20" s="3"/>
      <c r="AE20" s="3"/>
      <c r="AF20" s="189"/>
      <c r="AG20" s="190"/>
      <c r="AH20" s="190"/>
      <c r="AI20" s="190"/>
      <c r="AJ20" s="190"/>
      <c r="AK20" s="190"/>
      <c r="AL20" s="191"/>
      <c r="AM20" s="195" t="s">
        <v>122</v>
      </c>
      <c r="AN20" s="196"/>
      <c r="AO20" s="196"/>
      <c r="AP20" s="196"/>
      <c r="AQ20" s="196"/>
      <c r="AR20" s="196"/>
      <c r="AS20" s="197"/>
      <c r="AT20" s="189" t="s">
        <v>122</v>
      </c>
      <c r="AU20" s="190"/>
      <c r="AV20" s="190"/>
      <c r="AW20" s="190"/>
      <c r="AX20" s="190"/>
      <c r="AY20" s="190"/>
      <c r="AZ20" s="191"/>
      <c r="BA20" s="198">
        <f t="shared" si="0"/>
        <v>0</v>
      </c>
      <c r="BB20" s="208"/>
      <c r="BC20" s="208"/>
      <c r="BD20" s="208"/>
      <c r="BE20" s="208"/>
      <c r="BF20" s="209"/>
      <c r="BG20" s="198"/>
      <c r="BH20" s="199"/>
      <c r="BI20" s="199"/>
      <c r="BJ20" s="199"/>
      <c r="BK20" s="199"/>
      <c r="BL20" s="200"/>
      <c r="BM20" s="198"/>
      <c r="BN20" s="199"/>
      <c r="BO20" s="199"/>
      <c r="BP20" s="199"/>
      <c r="BQ20" s="199"/>
      <c r="BR20" s="200"/>
      <c r="BS20" s="192"/>
      <c r="BT20" s="193"/>
      <c r="BU20" s="193"/>
      <c r="BV20" s="193"/>
      <c r="BW20" s="194"/>
      <c r="BX20" s="1"/>
      <c r="BY20" s="1"/>
      <c r="BZ20" s="12"/>
      <c r="CA20" s="1"/>
      <c r="CB20" s="207"/>
      <c r="CC20" s="208"/>
      <c r="CD20" s="208"/>
      <c r="CE20" s="208"/>
      <c r="CF20" s="208"/>
      <c r="CG20" s="209"/>
      <c r="CH20" s="2"/>
      <c r="CI20" s="207"/>
      <c r="CJ20" s="208"/>
      <c r="CK20" s="208"/>
      <c r="CL20" s="208"/>
      <c r="CM20" s="208"/>
      <c r="CN20" s="209"/>
      <c r="CO20" s="177"/>
      <c r="CP20" s="178"/>
      <c r="CQ20" s="178"/>
      <c r="CR20" s="178"/>
      <c r="CS20" s="178"/>
      <c r="CT20" s="179"/>
      <c r="CU20" s="177"/>
      <c r="CV20" s="178"/>
      <c r="CW20" s="178"/>
      <c r="CX20" s="178"/>
      <c r="CY20" s="179"/>
      <c r="CZ20" s="177"/>
      <c r="DA20" s="178"/>
      <c r="DB20" s="178"/>
      <c r="DC20" s="178"/>
      <c r="DD20" s="179"/>
      <c r="DE20" s="1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</row>
    <row r="21" spans="1:209" ht="36" customHeight="1" hidden="1" outlineLevel="1">
      <c r="A21" s="177"/>
      <c r="B21" s="178"/>
      <c r="C21" s="178"/>
      <c r="D21" s="178"/>
      <c r="E21" s="178"/>
      <c r="F21" s="179"/>
      <c r="G21" s="159"/>
      <c r="H21" s="160"/>
      <c r="I21" s="160"/>
      <c r="J21" s="160"/>
      <c r="K21" s="160"/>
      <c r="L21" s="161"/>
      <c r="M21" s="78"/>
      <c r="N21" s="80"/>
      <c r="O21" s="78"/>
      <c r="P21" s="288"/>
      <c r="Q21" s="181"/>
      <c r="R21" s="181"/>
      <c r="S21" s="181"/>
      <c r="T21" s="181"/>
      <c r="U21" s="182"/>
      <c r="V21" s="216"/>
      <c r="W21" s="217"/>
      <c r="X21" s="217"/>
      <c r="Y21" s="217"/>
      <c r="Z21" s="217"/>
      <c r="AA21" s="218"/>
      <c r="AB21" s="4"/>
      <c r="AC21" s="78"/>
      <c r="AD21" s="3"/>
      <c r="AE21" s="3"/>
      <c r="AF21" s="189"/>
      <c r="AG21" s="190"/>
      <c r="AH21" s="190"/>
      <c r="AI21" s="190"/>
      <c r="AJ21" s="190"/>
      <c r="AK21" s="190"/>
      <c r="AL21" s="191"/>
      <c r="AM21" s="195" t="s">
        <v>122</v>
      </c>
      <c r="AN21" s="196"/>
      <c r="AO21" s="196"/>
      <c r="AP21" s="196"/>
      <c r="AQ21" s="196"/>
      <c r="AR21" s="196"/>
      <c r="AS21" s="197"/>
      <c r="AT21" s="189" t="s">
        <v>122</v>
      </c>
      <c r="AU21" s="190"/>
      <c r="AV21" s="190"/>
      <c r="AW21" s="190"/>
      <c r="AX21" s="190"/>
      <c r="AY21" s="190"/>
      <c r="AZ21" s="191"/>
      <c r="BA21" s="198">
        <f t="shared" si="0"/>
        <v>0</v>
      </c>
      <c r="BB21" s="208"/>
      <c r="BC21" s="208"/>
      <c r="BD21" s="208"/>
      <c r="BE21" s="208"/>
      <c r="BF21" s="209"/>
      <c r="BG21" s="198"/>
      <c r="BH21" s="199"/>
      <c r="BI21" s="199"/>
      <c r="BJ21" s="199"/>
      <c r="BK21" s="199"/>
      <c r="BL21" s="200"/>
      <c r="BM21" s="198"/>
      <c r="BN21" s="199"/>
      <c r="BO21" s="199"/>
      <c r="BP21" s="199"/>
      <c r="BQ21" s="199"/>
      <c r="BR21" s="200"/>
      <c r="BS21" s="192"/>
      <c r="BT21" s="193"/>
      <c r="BU21" s="193"/>
      <c r="BV21" s="193"/>
      <c r="BW21" s="194"/>
      <c r="BX21" s="1"/>
      <c r="BY21" s="1"/>
      <c r="BZ21" s="12"/>
      <c r="CA21" s="1"/>
      <c r="CB21" s="207"/>
      <c r="CC21" s="208"/>
      <c r="CD21" s="208"/>
      <c r="CE21" s="208"/>
      <c r="CF21" s="208"/>
      <c r="CG21" s="209"/>
      <c r="CH21" s="2"/>
      <c r="CI21" s="207"/>
      <c r="CJ21" s="208"/>
      <c r="CK21" s="208"/>
      <c r="CL21" s="208"/>
      <c r="CM21" s="208"/>
      <c r="CN21" s="209"/>
      <c r="CO21" s="177"/>
      <c r="CP21" s="178"/>
      <c r="CQ21" s="178"/>
      <c r="CR21" s="178"/>
      <c r="CS21" s="178"/>
      <c r="CT21" s="179"/>
      <c r="CU21" s="177"/>
      <c r="CV21" s="178"/>
      <c r="CW21" s="178"/>
      <c r="CX21" s="178"/>
      <c r="CY21" s="179"/>
      <c r="CZ21" s="177"/>
      <c r="DA21" s="178"/>
      <c r="DB21" s="178"/>
      <c r="DC21" s="178"/>
      <c r="DD21" s="179"/>
      <c r="DE21" s="1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</row>
    <row r="22" spans="1:209" ht="36" customHeight="1" hidden="1" outlineLevel="1">
      <c r="A22" s="177"/>
      <c r="B22" s="178"/>
      <c r="C22" s="178"/>
      <c r="D22" s="178"/>
      <c r="E22" s="178"/>
      <c r="F22" s="179"/>
      <c r="G22" s="159"/>
      <c r="H22" s="160"/>
      <c r="I22" s="160"/>
      <c r="J22" s="160"/>
      <c r="K22" s="160"/>
      <c r="L22" s="161"/>
      <c r="M22" s="78"/>
      <c r="N22" s="80"/>
      <c r="O22" s="78"/>
      <c r="P22" s="288"/>
      <c r="Q22" s="181"/>
      <c r="R22" s="181"/>
      <c r="S22" s="181"/>
      <c r="T22" s="181"/>
      <c r="U22" s="182"/>
      <c r="V22" s="216"/>
      <c r="W22" s="217"/>
      <c r="X22" s="217"/>
      <c r="Y22" s="217"/>
      <c r="Z22" s="217"/>
      <c r="AA22" s="218"/>
      <c r="AB22" s="4"/>
      <c r="AC22" s="78"/>
      <c r="AD22" s="3"/>
      <c r="AE22" s="3"/>
      <c r="AF22" s="189"/>
      <c r="AG22" s="190"/>
      <c r="AH22" s="190"/>
      <c r="AI22" s="190"/>
      <c r="AJ22" s="190"/>
      <c r="AK22" s="190"/>
      <c r="AL22" s="191"/>
      <c r="AM22" s="195" t="s">
        <v>122</v>
      </c>
      <c r="AN22" s="196"/>
      <c r="AO22" s="196"/>
      <c r="AP22" s="196"/>
      <c r="AQ22" s="196"/>
      <c r="AR22" s="196"/>
      <c r="AS22" s="197"/>
      <c r="AT22" s="189" t="s">
        <v>122</v>
      </c>
      <c r="AU22" s="190"/>
      <c r="AV22" s="190"/>
      <c r="AW22" s="190"/>
      <c r="AX22" s="190"/>
      <c r="AY22" s="190"/>
      <c r="AZ22" s="191"/>
      <c r="BA22" s="198">
        <f t="shared" si="0"/>
        <v>0</v>
      </c>
      <c r="BB22" s="208"/>
      <c r="BC22" s="208"/>
      <c r="BD22" s="208"/>
      <c r="BE22" s="208"/>
      <c r="BF22" s="209"/>
      <c r="BG22" s="198"/>
      <c r="BH22" s="199"/>
      <c r="BI22" s="199"/>
      <c r="BJ22" s="199"/>
      <c r="BK22" s="199"/>
      <c r="BL22" s="200"/>
      <c r="BM22" s="198"/>
      <c r="BN22" s="199"/>
      <c r="BO22" s="199"/>
      <c r="BP22" s="199"/>
      <c r="BQ22" s="199"/>
      <c r="BR22" s="200"/>
      <c r="BS22" s="192"/>
      <c r="BT22" s="193"/>
      <c r="BU22" s="193"/>
      <c r="BV22" s="193"/>
      <c r="BW22" s="194"/>
      <c r="BX22" s="1"/>
      <c r="BY22" s="1"/>
      <c r="BZ22" s="12"/>
      <c r="CA22" s="1"/>
      <c r="CB22" s="207"/>
      <c r="CC22" s="208"/>
      <c r="CD22" s="208"/>
      <c r="CE22" s="208"/>
      <c r="CF22" s="208"/>
      <c r="CG22" s="209"/>
      <c r="CH22" s="2"/>
      <c r="CI22" s="207"/>
      <c r="CJ22" s="208"/>
      <c r="CK22" s="208"/>
      <c r="CL22" s="208"/>
      <c r="CM22" s="208"/>
      <c r="CN22" s="209"/>
      <c r="CO22" s="177"/>
      <c r="CP22" s="178"/>
      <c r="CQ22" s="178"/>
      <c r="CR22" s="178"/>
      <c r="CS22" s="178"/>
      <c r="CT22" s="179"/>
      <c r="CU22" s="177"/>
      <c r="CV22" s="178"/>
      <c r="CW22" s="178"/>
      <c r="CX22" s="178"/>
      <c r="CY22" s="179"/>
      <c r="CZ22" s="177"/>
      <c r="DA22" s="178"/>
      <c r="DB22" s="178"/>
      <c r="DC22" s="178"/>
      <c r="DD22" s="179"/>
      <c r="DE22" s="1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</row>
    <row r="23" spans="1:209" ht="36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79"/>
      <c r="N23" s="79"/>
      <c r="O23" s="79"/>
      <c r="P23" s="288"/>
      <c r="Q23" s="181"/>
      <c r="R23" s="181"/>
      <c r="S23" s="181"/>
      <c r="T23" s="181"/>
      <c r="U23" s="182"/>
      <c r="V23" s="216"/>
      <c r="W23" s="217"/>
      <c r="X23" s="217"/>
      <c r="Y23" s="217"/>
      <c r="Z23" s="217"/>
      <c r="AA23" s="218"/>
      <c r="AB23" s="4"/>
      <c r="AC23" s="79"/>
      <c r="AD23" s="3"/>
      <c r="AE23" s="3"/>
      <c r="AF23" s="289"/>
      <c r="AG23" s="290"/>
      <c r="AH23" s="290"/>
      <c r="AI23" s="290"/>
      <c r="AJ23" s="290"/>
      <c r="AK23" s="290"/>
      <c r="AL23" s="291"/>
      <c r="AM23" s="195" t="s">
        <v>122</v>
      </c>
      <c r="AN23" s="196"/>
      <c r="AO23" s="196"/>
      <c r="AP23" s="196"/>
      <c r="AQ23" s="196"/>
      <c r="AR23" s="196"/>
      <c r="AS23" s="197"/>
      <c r="AT23" s="189" t="s">
        <v>122</v>
      </c>
      <c r="AU23" s="190"/>
      <c r="AV23" s="190"/>
      <c r="AW23" s="190"/>
      <c r="AX23" s="190"/>
      <c r="AY23" s="190"/>
      <c r="AZ23" s="191"/>
      <c r="BA23" s="198">
        <f t="shared" si="0"/>
        <v>0</v>
      </c>
      <c r="BB23" s="208"/>
      <c r="BC23" s="208"/>
      <c r="BD23" s="208"/>
      <c r="BE23" s="208"/>
      <c r="BF23" s="209"/>
      <c r="BG23" s="198"/>
      <c r="BH23" s="199"/>
      <c r="BI23" s="199"/>
      <c r="BJ23" s="199"/>
      <c r="BK23" s="199"/>
      <c r="BL23" s="200"/>
      <c r="BM23" s="198"/>
      <c r="BN23" s="199"/>
      <c r="BO23" s="199"/>
      <c r="BP23" s="199"/>
      <c r="BQ23" s="199"/>
      <c r="BR23" s="200"/>
      <c r="BS23" s="192"/>
      <c r="BT23" s="193"/>
      <c r="BU23" s="193"/>
      <c r="BV23" s="193"/>
      <c r="BW23" s="194"/>
      <c r="BX23" s="1"/>
      <c r="BY23" s="1"/>
      <c r="BZ23" s="12"/>
      <c r="CA23" s="1"/>
      <c r="CB23" s="207"/>
      <c r="CC23" s="208"/>
      <c r="CD23" s="208"/>
      <c r="CE23" s="208"/>
      <c r="CF23" s="208"/>
      <c r="CG23" s="209"/>
      <c r="CH23" s="2"/>
      <c r="CI23" s="207"/>
      <c r="CJ23" s="208"/>
      <c r="CK23" s="208"/>
      <c r="CL23" s="208"/>
      <c r="CM23" s="208"/>
      <c r="CN23" s="209"/>
      <c r="CO23" s="177"/>
      <c r="CP23" s="178"/>
      <c r="CQ23" s="178"/>
      <c r="CR23" s="178"/>
      <c r="CS23" s="178"/>
      <c r="CT23" s="179"/>
      <c r="CU23" s="177"/>
      <c r="CV23" s="178"/>
      <c r="CW23" s="178"/>
      <c r="CX23" s="178"/>
      <c r="CY23" s="179"/>
      <c r="CZ23" s="177"/>
      <c r="DA23" s="178"/>
      <c r="DB23" s="178"/>
      <c r="DC23" s="178"/>
      <c r="DD23" s="179"/>
      <c r="DE23" s="1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</row>
    <row r="24" spans="1:209" ht="36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78"/>
      <c r="N24" s="80"/>
      <c r="O24" s="78"/>
      <c r="P24" s="288"/>
      <c r="Q24" s="181"/>
      <c r="R24" s="181"/>
      <c r="S24" s="181"/>
      <c r="T24" s="181"/>
      <c r="U24" s="182"/>
      <c r="V24" s="216"/>
      <c r="W24" s="217"/>
      <c r="X24" s="217"/>
      <c r="Y24" s="217"/>
      <c r="Z24" s="217"/>
      <c r="AA24" s="218"/>
      <c r="AB24" s="4"/>
      <c r="AC24" s="78"/>
      <c r="AD24" s="3"/>
      <c r="AE24" s="3"/>
      <c r="AF24" s="189"/>
      <c r="AG24" s="190"/>
      <c r="AH24" s="190"/>
      <c r="AI24" s="190"/>
      <c r="AJ24" s="190"/>
      <c r="AK24" s="190"/>
      <c r="AL24" s="191"/>
      <c r="AM24" s="195" t="s">
        <v>122</v>
      </c>
      <c r="AN24" s="196"/>
      <c r="AO24" s="196"/>
      <c r="AP24" s="196"/>
      <c r="AQ24" s="196"/>
      <c r="AR24" s="196"/>
      <c r="AS24" s="197"/>
      <c r="AT24" s="189" t="s">
        <v>122</v>
      </c>
      <c r="AU24" s="190"/>
      <c r="AV24" s="190"/>
      <c r="AW24" s="190"/>
      <c r="AX24" s="190"/>
      <c r="AY24" s="190"/>
      <c r="AZ24" s="191"/>
      <c r="BA24" s="198">
        <f t="shared" si="0"/>
        <v>0</v>
      </c>
      <c r="BB24" s="208"/>
      <c r="BC24" s="208"/>
      <c r="BD24" s="208"/>
      <c r="BE24" s="208"/>
      <c r="BF24" s="209"/>
      <c r="BG24" s="198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200"/>
      <c r="BS24" s="192"/>
      <c r="BT24" s="193"/>
      <c r="BU24" s="193"/>
      <c r="BV24" s="193"/>
      <c r="BW24" s="194"/>
      <c r="BX24" s="1"/>
      <c r="BY24" s="1"/>
      <c r="BZ24" s="12"/>
      <c r="CA24" s="1"/>
      <c r="CB24" s="207"/>
      <c r="CC24" s="208"/>
      <c r="CD24" s="208"/>
      <c r="CE24" s="208"/>
      <c r="CF24" s="208"/>
      <c r="CG24" s="209"/>
      <c r="CH24" s="2"/>
      <c r="CI24" s="207"/>
      <c r="CJ24" s="208"/>
      <c r="CK24" s="208"/>
      <c r="CL24" s="208"/>
      <c r="CM24" s="208"/>
      <c r="CN24" s="209"/>
      <c r="CO24" s="177"/>
      <c r="CP24" s="178"/>
      <c r="CQ24" s="178"/>
      <c r="CR24" s="178"/>
      <c r="CS24" s="178"/>
      <c r="CT24" s="179"/>
      <c r="CU24" s="177"/>
      <c r="CV24" s="178"/>
      <c r="CW24" s="178"/>
      <c r="CX24" s="178"/>
      <c r="CY24" s="179"/>
      <c r="CZ24" s="177"/>
      <c r="DA24" s="178"/>
      <c r="DB24" s="178"/>
      <c r="DC24" s="178"/>
      <c r="DD24" s="179"/>
      <c r="DE24" s="1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</row>
    <row r="25" spans="1:209" ht="36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78"/>
      <c r="N25" s="80"/>
      <c r="O25" s="78"/>
      <c r="P25" s="288"/>
      <c r="Q25" s="181"/>
      <c r="R25" s="181"/>
      <c r="S25" s="181"/>
      <c r="T25" s="181"/>
      <c r="U25" s="182"/>
      <c r="V25" s="216"/>
      <c r="W25" s="217"/>
      <c r="X25" s="217"/>
      <c r="Y25" s="217"/>
      <c r="Z25" s="217"/>
      <c r="AA25" s="218"/>
      <c r="AB25" s="4"/>
      <c r="AC25" s="78"/>
      <c r="AD25" s="3"/>
      <c r="AE25" s="3"/>
      <c r="AF25" s="189"/>
      <c r="AG25" s="190"/>
      <c r="AH25" s="190"/>
      <c r="AI25" s="190"/>
      <c r="AJ25" s="190"/>
      <c r="AK25" s="190"/>
      <c r="AL25" s="191"/>
      <c r="AM25" s="195" t="s">
        <v>122</v>
      </c>
      <c r="AN25" s="196"/>
      <c r="AO25" s="196"/>
      <c r="AP25" s="196"/>
      <c r="AQ25" s="196"/>
      <c r="AR25" s="196"/>
      <c r="AS25" s="197"/>
      <c r="AT25" s="189" t="s">
        <v>122</v>
      </c>
      <c r="AU25" s="190"/>
      <c r="AV25" s="190"/>
      <c r="AW25" s="190"/>
      <c r="AX25" s="190"/>
      <c r="AY25" s="190"/>
      <c r="AZ25" s="191"/>
      <c r="BA25" s="198">
        <f t="shared" si="0"/>
        <v>0</v>
      </c>
      <c r="BB25" s="208"/>
      <c r="BC25" s="208"/>
      <c r="BD25" s="208"/>
      <c r="BE25" s="208"/>
      <c r="BF25" s="209"/>
      <c r="BG25" s="198"/>
      <c r="BH25" s="199"/>
      <c r="BI25" s="199"/>
      <c r="BJ25" s="199"/>
      <c r="BK25" s="199"/>
      <c r="BL25" s="200"/>
      <c r="BM25" s="198"/>
      <c r="BN25" s="199"/>
      <c r="BO25" s="199"/>
      <c r="BP25" s="199"/>
      <c r="BQ25" s="199"/>
      <c r="BR25" s="200"/>
      <c r="BS25" s="192"/>
      <c r="BT25" s="193"/>
      <c r="BU25" s="193"/>
      <c r="BV25" s="193"/>
      <c r="BW25" s="194"/>
      <c r="BX25" s="1"/>
      <c r="BY25" s="1"/>
      <c r="BZ25" s="12"/>
      <c r="CA25" s="1"/>
      <c r="CB25" s="207"/>
      <c r="CC25" s="208"/>
      <c r="CD25" s="208"/>
      <c r="CE25" s="208"/>
      <c r="CF25" s="208"/>
      <c r="CG25" s="209"/>
      <c r="CH25" s="2"/>
      <c r="CI25" s="207"/>
      <c r="CJ25" s="208"/>
      <c r="CK25" s="208"/>
      <c r="CL25" s="208"/>
      <c r="CM25" s="208"/>
      <c r="CN25" s="209"/>
      <c r="CO25" s="177"/>
      <c r="CP25" s="178"/>
      <c r="CQ25" s="178"/>
      <c r="CR25" s="178"/>
      <c r="CS25" s="178"/>
      <c r="CT25" s="179"/>
      <c r="CU25" s="177"/>
      <c r="CV25" s="178"/>
      <c r="CW25" s="178"/>
      <c r="CX25" s="178"/>
      <c r="CY25" s="179"/>
      <c r="CZ25" s="177"/>
      <c r="DA25" s="178"/>
      <c r="DB25" s="178"/>
      <c r="DC25" s="178"/>
      <c r="DD25" s="179"/>
      <c r="DE25" s="1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</row>
    <row r="26" spans="1:209" ht="36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78"/>
      <c r="N26" s="80"/>
      <c r="O26" s="78"/>
      <c r="P26" s="288"/>
      <c r="Q26" s="181"/>
      <c r="R26" s="181"/>
      <c r="S26" s="181"/>
      <c r="T26" s="181"/>
      <c r="U26" s="182"/>
      <c r="V26" s="216"/>
      <c r="W26" s="217"/>
      <c r="X26" s="217"/>
      <c r="Y26" s="217"/>
      <c r="Z26" s="217"/>
      <c r="AA26" s="218"/>
      <c r="AB26" s="4"/>
      <c r="AC26" s="78"/>
      <c r="AD26" s="3"/>
      <c r="AE26" s="3"/>
      <c r="AF26" s="189"/>
      <c r="AG26" s="190"/>
      <c r="AH26" s="190"/>
      <c r="AI26" s="190"/>
      <c r="AJ26" s="190"/>
      <c r="AK26" s="190"/>
      <c r="AL26" s="191"/>
      <c r="AM26" s="195" t="s">
        <v>122</v>
      </c>
      <c r="AN26" s="196"/>
      <c r="AO26" s="196"/>
      <c r="AP26" s="196"/>
      <c r="AQ26" s="196"/>
      <c r="AR26" s="196"/>
      <c r="AS26" s="197"/>
      <c r="AT26" s="189" t="s">
        <v>122</v>
      </c>
      <c r="AU26" s="190"/>
      <c r="AV26" s="190"/>
      <c r="AW26" s="190"/>
      <c r="AX26" s="190"/>
      <c r="AY26" s="190"/>
      <c r="AZ26" s="191"/>
      <c r="BA26" s="198">
        <f t="shared" si="0"/>
        <v>0</v>
      </c>
      <c r="BB26" s="208"/>
      <c r="BC26" s="208"/>
      <c r="BD26" s="208"/>
      <c r="BE26" s="208"/>
      <c r="BF26" s="209"/>
      <c r="BG26" s="198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200"/>
      <c r="BS26" s="192"/>
      <c r="BT26" s="193"/>
      <c r="BU26" s="193"/>
      <c r="BV26" s="193"/>
      <c r="BW26" s="194"/>
      <c r="BX26" s="1"/>
      <c r="BY26" s="1"/>
      <c r="BZ26" s="12"/>
      <c r="CA26" s="1"/>
      <c r="CB26" s="207"/>
      <c r="CC26" s="208"/>
      <c r="CD26" s="208"/>
      <c r="CE26" s="208"/>
      <c r="CF26" s="208"/>
      <c r="CG26" s="209"/>
      <c r="CH26" s="2"/>
      <c r="CI26" s="207"/>
      <c r="CJ26" s="208"/>
      <c r="CK26" s="208"/>
      <c r="CL26" s="208"/>
      <c r="CM26" s="208"/>
      <c r="CN26" s="209"/>
      <c r="CO26" s="177"/>
      <c r="CP26" s="178"/>
      <c r="CQ26" s="178"/>
      <c r="CR26" s="178"/>
      <c r="CS26" s="178"/>
      <c r="CT26" s="179"/>
      <c r="CU26" s="177"/>
      <c r="CV26" s="178"/>
      <c r="CW26" s="178"/>
      <c r="CX26" s="178"/>
      <c r="CY26" s="179"/>
      <c r="CZ26" s="177"/>
      <c r="DA26" s="178"/>
      <c r="DB26" s="178"/>
      <c r="DC26" s="178"/>
      <c r="DD26" s="179"/>
      <c r="DE26" s="1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</row>
    <row r="27" spans="1:209" ht="14.25" customHeight="1" hidden="1" outlineLevel="1">
      <c r="A27" s="177" t="s">
        <v>102</v>
      </c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5"/>
      <c r="N27" s="63"/>
      <c r="O27" s="63"/>
      <c r="P27" s="213"/>
      <c r="Q27" s="214"/>
      <c r="R27" s="214"/>
      <c r="S27" s="214"/>
      <c r="T27" s="214"/>
      <c r="U27" s="215"/>
      <c r="V27" s="216"/>
      <c r="W27" s="217"/>
      <c r="X27" s="217"/>
      <c r="Y27" s="217"/>
      <c r="Z27" s="217"/>
      <c r="AA27" s="218"/>
      <c r="AB27" s="5"/>
      <c r="AC27" s="33"/>
      <c r="AD27" s="3"/>
      <c r="AE27" s="3"/>
      <c r="AF27" s="189"/>
      <c r="AG27" s="190"/>
      <c r="AH27" s="190"/>
      <c r="AI27" s="190"/>
      <c r="AJ27" s="190"/>
      <c r="AK27" s="190"/>
      <c r="AL27" s="191"/>
      <c r="AM27" s="189"/>
      <c r="AN27" s="190"/>
      <c r="AO27" s="190"/>
      <c r="AP27" s="190"/>
      <c r="AQ27" s="190"/>
      <c r="AR27" s="190"/>
      <c r="AS27" s="191"/>
      <c r="AT27" s="189"/>
      <c r="AU27" s="190"/>
      <c r="AV27" s="190"/>
      <c r="AW27" s="190"/>
      <c r="AX27" s="190"/>
      <c r="AY27" s="190"/>
      <c r="AZ27" s="191"/>
      <c r="BA27" s="207">
        <f t="shared" si="0"/>
        <v>0</v>
      </c>
      <c r="BB27" s="208"/>
      <c r="BC27" s="208"/>
      <c r="BD27" s="208"/>
      <c r="BE27" s="208"/>
      <c r="BF27" s="209"/>
      <c r="BG27" s="198"/>
      <c r="BH27" s="199"/>
      <c r="BI27" s="199"/>
      <c r="BJ27" s="199"/>
      <c r="BK27" s="199"/>
      <c r="BL27" s="200"/>
      <c r="BM27" s="198"/>
      <c r="BN27" s="199"/>
      <c r="BO27" s="199"/>
      <c r="BP27" s="199"/>
      <c r="BQ27" s="199"/>
      <c r="BR27" s="200"/>
      <c r="BS27" s="192">
        <f aca="true" t="shared" si="1" ref="BS27:BS41">CA27</f>
        <v>0</v>
      </c>
      <c r="BT27" s="193"/>
      <c r="BU27" s="193"/>
      <c r="BV27" s="193"/>
      <c r="BW27" s="194"/>
      <c r="BX27" s="1"/>
      <c r="BY27" s="1"/>
      <c r="BZ27" s="12"/>
      <c r="CA27" s="1"/>
      <c r="CB27" s="207"/>
      <c r="CC27" s="208"/>
      <c r="CD27" s="208"/>
      <c r="CE27" s="208"/>
      <c r="CF27" s="208"/>
      <c r="CG27" s="209"/>
      <c r="CH27" s="2"/>
      <c r="CI27" s="207"/>
      <c r="CJ27" s="208"/>
      <c r="CK27" s="208"/>
      <c r="CL27" s="208"/>
      <c r="CM27" s="208"/>
      <c r="CN27" s="209"/>
      <c r="CO27" s="177"/>
      <c r="CP27" s="178"/>
      <c r="CQ27" s="178"/>
      <c r="CR27" s="178"/>
      <c r="CS27" s="178"/>
      <c r="CT27" s="179"/>
      <c r="CU27" s="177"/>
      <c r="CV27" s="178"/>
      <c r="CW27" s="178"/>
      <c r="CX27" s="178"/>
      <c r="CY27" s="179"/>
      <c r="CZ27" s="177"/>
      <c r="DA27" s="178"/>
      <c r="DB27" s="178"/>
      <c r="DC27" s="178"/>
      <c r="DD27" s="179"/>
      <c r="DE27" s="1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</row>
    <row r="28" spans="1:209" ht="14.25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5"/>
      <c r="N28" s="63"/>
      <c r="O28" s="63"/>
      <c r="P28" s="213"/>
      <c r="Q28" s="214"/>
      <c r="R28" s="214"/>
      <c r="S28" s="214"/>
      <c r="T28" s="214"/>
      <c r="U28" s="215"/>
      <c r="V28" s="216"/>
      <c r="W28" s="217"/>
      <c r="X28" s="217"/>
      <c r="Y28" s="217"/>
      <c r="Z28" s="217"/>
      <c r="AA28" s="218"/>
      <c r="AB28" s="4"/>
      <c r="AC28" s="33"/>
      <c r="AD28" s="3"/>
      <c r="AE28" s="3"/>
      <c r="AF28" s="189"/>
      <c r="AG28" s="190"/>
      <c r="AH28" s="190"/>
      <c r="AI28" s="190"/>
      <c r="AJ28" s="190"/>
      <c r="AK28" s="190"/>
      <c r="AL28" s="191"/>
      <c r="AM28" s="189"/>
      <c r="AN28" s="190"/>
      <c r="AO28" s="190"/>
      <c r="AP28" s="190"/>
      <c r="AQ28" s="190"/>
      <c r="AR28" s="190"/>
      <c r="AS28" s="191"/>
      <c r="AT28" s="189"/>
      <c r="AU28" s="190"/>
      <c r="AV28" s="190"/>
      <c r="AW28" s="190"/>
      <c r="AX28" s="190"/>
      <c r="AY28" s="190"/>
      <c r="AZ28" s="191"/>
      <c r="BA28" s="207">
        <f t="shared" si="0"/>
        <v>0</v>
      </c>
      <c r="BB28" s="208"/>
      <c r="BC28" s="208"/>
      <c r="BD28" s="208"/>
      <c r="BE28" s="208"/>
      <c r="BF28" s="209"/>
      <c r="BG28" s="198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200"/>
      <c r="BS28" s="192">
        <f t="shared" si="1"/>
        <v>0</v>
      </c>
      <c r="BT28" s="193"/>
      <c r="BU28" s="193"/>
      <c r="BV28" s="193"/>
      <c r="BW28" s="194"/>
      <c r="BX28" s="1"/>
      <c r="BY28" s="1"/>
      <c r="BZ28" s="12"/>
      <c r="CA28" s="1"/>
      <c r="CB28" s="207"/>
      <c r="CC28" s="208"/>
      <c r="CD28" s="208"/>
      <c r="CE28" s="208"/>
      <c r="CF28" s="208"/>
      <c r="CG28" s="209"/>
      <c r="CH28" s="2"/>
      <c r="CI28" s="207"/>
      <c r="CJ28" s="208"/>
      <c r="CK28" s="208"/>
      <c r="CL28" s="208"/>
      <c r="CM28" s="208"/>
      <c r="CN28" s="209"/>
      <c r="CO28" s="177"/>
      <c r="CP28" s="178"/>
      <c r="CQ28" s="178"/>
      <c r="CR28" s="178"/>
      <c r="CS28" s="178"/>
      <c r="CT28" s="179"/>
      <c r="CU28" s="177"/>
      <c r="CV28" s="178"/>
      <c r="CW28" s="178"/>
      <c r="CX28" s="178"/>
      <c r="CY28" s="179"/>
      <c r="CZ28" s="177"/>
      <c r="DA28" s="178"/>
      <c r="DB28" s="178"/>
      <c r="DC28" s="178"/>
      <c r="DD28" s="179"/>
      <c r="DE28" s="1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</row>
    <row r="29" spans="1:209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5"/>
      <c r="N29" s="63"/>
      <c r="O29" s="63"/>
      <c r="P29" s="213"/>
      <c r="Q29" s="214"/>
      <c r="R29" s="214"/>
      <c r="S29" s="214"/>
      <c r="T29" s="214"/>
      <c r="U29" s="215"/>
      <c r="V29" s="216"/>
      <c r="W29" s="217"/>
      <c r="X29" s="217"/>
      <c r="Y29" s="217"/>
      <c r="Z29" s="217"/>
      <c r="AA29" s="218"/>
      <c r="AB29" s="4"/>
      <c r="AC29" s="33"/>
      <c r="AD29" s="3"/>
      <c r="AE29" s="3"/>
      <c r="AF29" s="189"/>
      <c r="AG29" s="190"/>
      <c r="AH29" s="190"/>
      <c r="AI29" s="190"/>
      <c r="AJ29" s="190"/>
      <c r="AK29" s="190"/>
      <c r="AL29" s="191"/>
      <c r="AM29" s="189"/>
      <c r="AN29" s="190"/>
      <c r="AO29" s="190"/>
      <c r="AP29" s="190"/>
      <c r="AQ29" s="190"/>
      <c r="AR29" s="190"/>
      <c r="AS29" s="191"/>
      <c r="AT29" s="189"/>
      <c r="AU29" s="190"/>
      <c r="AV29" s="190"/>
      <c r="AW29" s="190"/>
      <c r="AX29" s="190"/>
      <c r="AY29" s="190"/>
      <c r="AZ29" s="191"/>
      <c r="BA29" s="207">
        <f t="shared" si="0"/>
        <v>0</v>
      </c>
      <c r="BB29" s="208"/>
      <c r="BC29" s="208"/>
      <c r="BD29" s="208"/>
      <c r="BE29" s="208"/>
      <c r="BF29" s="209"/>
      <c r="BG29" s="198"/>
      <c r="BH29" s="199"/>
      <c r="BI29" s="199"/>
      <c r="BJ29" s="199"/>
      <c r="BK29" s="199"/>
      <c r="BL29" s="200"/>
      <c r="BM29" s="198"/>
      <c r="BN29" s="199"/>
      <c r="BO29" s="199"/>
      <c r="BP29" s="199"/>
      <c r="BQ29" s="199"/>
      <c r="BR29" s="200"/>
      <c r="BS29" s="192">
        <f t="shared" si="1"/>
        <v>0</v>
      </c>
      <c r="BT29" s="193"/>
      <c r="BU29" s="193"/>
      <c r="BV29" s="193"/>
      <c r="BW29" s="194"/>
      <c r="BX29" s="1"/>
      <c r="BY29" s="1"/>
      <c r="BZ29" s="12"/>
      <c r="CA29" s="1"/>
      <c r="CB29" s="207"/>
      <c r="CC29" s="208"/>
      <c r="CD29" s="208"/>
      <c r="CE29" s="208"/>
      <c r="CF29" s="208"/>
      <c r="CG29" s="209"/>
      <c r="CH29" s="2"/>
      <c r="CI29" s="207"/>
      <c r="CJ29" s="208"/>
      <c r="CK29" s="208"/>
      <c r="CL29" s="208"/>
      <c r="CM29" s="208"/>
      <c r="CN29" s="209"/>
      <c r="CO29" s="177"/>
      <c r="CP29" s="178"/>
      <c r="CQ29" s="178"/>
      <c r="CR29" s="178"/>
      <c r="CS29" s="178"/>
      <c r="CT29" s="179"/>
      <c r="CU29" s="177"/>
      <c r="CV29" s="178"/>
      <c r="CW29" s="178"/>
      <c r="CX29" s="178"/>
      <c r="CY29" s="179"/>
      <c r="CZ29" s="177"/>
      <c r="DA29" s="178"/>
      <c r="DB29" s="178"/>
      <c r="DC29" s="178"/>
      <c r="DD29" s="179"/>
      <c r="DE29" s="1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</row>
    <row r="30" spans="1:209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5"/>
      <c r="N30" s="63"/>
      <c r="O30" s="63"/>
      <c r="P30" s="213"/>
      <c r="Q30" s="214"/>
      <c r="R30" s="214"/>
      <c r="S30" s="214"/>
      <c r="T30" s="214"/>
      <c r="U30" s="215"/>
      <c r="V30" s="216"/>
      <c r="W30" s="217"/>
      <c r="X30" s="217"/>
      <c r="Y30" s="217"/>
      <c r="Z30" s="217"/>
      <c r="AA30" s="218"/>
      <c r="AB30" s="5"/>
      <c r="AC30" s="33"/>
      <c r="AD30" s="3"/>
      <c r="AE30" s="3"/>
      <c r="AF30" s="189"/>
      <c r="AG30" s="190"/>
      <c r="AH30" s="190"/>
      <c r="AI30" s="190"/>
      <c r="AJ30" s="190"/>
      <c r="AK30" s="190"/>
      <c r="AL30" s="191"/>
      <c r="AM30" s="189"/>
      <c r="AN30" s="190"/>
      <c r="AO30" s="190"/>
      <c r="AP30" s="190"/>
      <c r="AQ30" s="190"/>
      <c r="AR30" s="190"/>
      <c r="AS30" s="191"/>
      <c r="AT30" s="189"/>
      <c r="AU30" s="190"/>
      <c r="AV30" s="190"/>
      <c r="AW30" s="190"/>
      <c r="AX30" s="190"/>
      <c r="AY30" s="190"/>
      <c r="AZ30" s="191"/>
      <c r="BA30" s="207">
        <f t="shared" si="0"/>
        <v>0</v>
      </c>
      <c r="BB30" s="208"/>
      <c r="BC30" s="208"/>
      <c r="BD30" s="208"/>
      <c r="BE30" s="208"/>
      <c r="BF30" s="209"/>
      <c r="BG30" s="198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200"/>
      <c r="BS30" s="192">
        <f t="shared" si="1"/>
        <v>0</v>
      </c>
      <c r="BT30" s="193"/>
      <c r="BU30" s="193"/>
      <c r="BV30" s="193"/>
      <c r="BW30" s="194"/>
      <c r="BX30" s="1"/>
      <c r="BY30" s="1"/>
      <c r="BZ30" s="12"/>
      <c r="CA30" s="1"/>
      <c r="CB30" s="207"/>
      <c r="CC30" s="208"/>
      <c r="CD30" s="208"/>
      <c r="CE30" s="208"/>
      <c r="CF30" s="208"/>
      <c r="CG30" s="209"/>
      <c r="CH30" s="2"/>
      <c r="CI30" s="207"/>
      <c r="CJ30" s="208"/>
      <c r="CK30" s="208"/>
      <c r="CL30" s="208"/>
      <c r="CM30" s="208"/>
      <c r="CN30" s="209"/>
      <c r="CO30" s="177"/>
      <c r="CP30" s="178"/>
      <c r="CQ30" s="178"/>
      <c r="CR30" s="178"/>
      <c r="CS30" s="178"/>
      <c r="CT30" s="179"/>
      <c r="CU30" s="177"/>
      <c r="CV30" s="178"/>
      <c r="CW30" s="178"/>
      <c r="CX30" s="178"/>
      <c r="CY30" s="179"/>
      <c r="CZ30" s="177"/>
      <c r="DA30" s="178"/>
      <c r="DB30" s="178"/>
      <c r="DC30" s="178"/>
      <c r="DD30" s="179"/>
      <c r="DE30" s="1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</row>
    <row r="31" spans="1:209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5"/>
      <c r="N31" s="63"/>
      <c r="O31" s="63"/>
      <c r="P31" s="213"/>
      <c r="Q31" s="214"/>
      <c r="R31" s="214"/>
      <c r="S31" s="214"/>
      <c r="T31" s="214"/>
      <c r="U31" s="215"/>
      <c r="V31" s="216"/>
      <c r="W31" s="217"/>
      <c r="X31" s="217"/>
      <c r="Y31" s="217"/>
      <c r="Z31" s="217"/>
      <c r="AA31" s="218"/>
      <c r="AB31" s="4"/>
      <c r="AC31" s="33"/>
      <c r="AD31" s="3"/>
      <c r="AE31" s="3"/>
      <c r="AF31" s="189"/>
      <c r="AG31" s="190"/>
      <c r="AH31" s="190"/>
      <c r="AI31" s="190"/>
      <c r="AJ31" s="190"/>
      <c r="AK31" s="190"/>
      <c r="AL31" s="191"/>
      <c r="AM31" s="189"/>
      <c r="AN31" s="190"/>
      <c r="AO31" s="190"/>
      <c r="AP31" s="190"/>
      <c r="AQ31" s="190"/>
      <c r="AR31" s="190"/>
      <c r="AS31" s="191"/>
      <c r="AT31" s="189"/>
      <c r="AU31" s="190"/>
      <c r="AV31" s="190"/>
      <c r="AW31" s="190"/>
      <c r="AX31" s="190"/>
      <c r="AY31" s="190"/>
      <c r="AZ31" s="191"/>
      <c r="BA31" s="207">
        <f t="shared" si="0"/>
        <v>0</v>
      </c>
      <c r="BB31" s="208"/>
      <c r="BC31" s="208"/>
      <c r="BD31" s="208"/>
      <c r="BE31" s="208"/>
      <c r="BF31" s="209"/>
      <c r="BG31" s="198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200"/>
      <c r="BS31" s="192">
        <f t="shared" si="1"/>
        <v>0</v>
      </c>
      <c r="BT31" s="193"/>
      <c r="BU31" s="193"/>
      <c r="BV31" s="193"/>
      <c r="BW31" s="194"/>
      <c r="BX31" s="1"/>
      <c r="BY31" s="1"/>
      <c r="BZ31" s="12"/>
      <c r="CA31" s="1"/>
      <c r="CB31" s="207"/>
      <c r="CC31" s="208"/>
      <c r="CD31" s="208"/>
      <c r="CE31" s="208"/>
      <c r="CF31" s="208"/>
      <c r="CG31" s="209"/>
      <c r="CH31" s="2"/>
      <c r="CI31" s="207"/>
      <c r="CJ31" s="208"/>
      <c r="CK31" s="208"/>
      <c r="CL31" s="208"/>
      <c r="CM31" s="208"/>
      <c r="CN31" s="209"/>
      <c r="CO31" s="177"/>
      <c r="CP31" s="178"/>
      <c r="CQ31" s="178"/>
      <c r="CR31" s="178"/>
      <c r="CS31" s="178"/>
      <c r="CT31" s="179"/>
      <c r="CU31" s="177"/>
      <c r="CV31" s="178"/>
      <c r="CW31" s="178"/>
      <c r="CX31" s="178"/>
      <c r="CY31" s="179"/>
      <c r="CZ31" s="177"/>
      <c r="DA31" s="178"/>
      <c r="DB31" s="178"/>
      <c r="DC31" s="178"/>
      <c r="DD31" s="179"/>
      <c r="DE31" s="1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</row>
    <row r="32" spans="1:209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5"/>
      <c r="N32" s="63"/>
      <c r="O32" s="63"/>
      <c r="P32" s="213"/>
      <c r="Q32" s="214"/>
      <c r="R32" s="214"/>
      <c r="S32" s="214"/>
      <c r="T32" s="214"/>
      <c r="U32" s="215"/>
      <c r="V32" s="216"/>
      <c r="W32" s="217"/>
      <c r="X32" s="217"/>
      <c r="Y32" s="217"/>
      <c r="Z32" s="217"/>
      <c r="AA32" s="218"/>
      <c r="AB32" s="4"/>
      <c r="AC32" s="33"/>
      <c r="AD32" s="3"/>
      <c r="AE32" s="3"/>
      <c r="AF32" s="189"/>
      <c r="AG32" s="190"/>
      <c r="AH32" s="190"/>
      <c r="AI32" s="190"/>
      <c r="AJ32" s="190"/>
      <c r="AK32" s="190"/>
      <c r="AL32" s="191"/>
      <c r="AM32" s="189"/>
      <c r="AN32" s="190"/>
      <c r="AO32" s="190"/>
      <c r="AP32" s="190"/>
      <c r="AQ32" s="190"/>
      <c r="AR32" s="190"/>
      <c r="AS32" s="191"/>
      <c r="AT32" s="189"/>
      <c r="AU32" s="190"/>
      <c r="AV32" s="190"/>
      <c r="AW32" s="190"/>
      <c r="AX32" s="190"/>
      <c r="AY32" s="190"/>
      <c r="AZ32" s="191"/>
      <c r="BA32" s="207">
        <f t="shared" si="0"/>
        <v>0</v>
      </c>
      <c r="BB32" s="208"/>
      <c r="BC32" s="208"/>
      <c r="BD32" s="208"/>
      <c r="BE32" s="208"/>
      <c r="BF32" s="209"/>
      <c r="BG32" s="198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200"/>
      <c r="BS32" s="192">
        <f t="shared" si="1"/>
        <v>0</v>
      </c>
      <c r="BT32" s="193"/>
      <c r="BU32" s="193"/>
      <c r="BV32" s="193"/>
      <c r="BW32" s="194"/>
      <c r="BX32" s="1"/>
      <c r="BY32" s="1"/>
      <c r="BZ32" s="12"/>
      <c r="CA32" s="1"/>
      <c r="CB32" s="207"/>
      <c r="CC32" s="208"/>
      <c r="CD32" s="208"/>
      <c r="CE32" s="208"/>
      <c r="CF32" s="208"/>
      <c r="CG32" s="209"/>
      <c r="CH32" s="2"/>
      <c r="CI32" s="207"/>
      <c r="CJ32" s="208"/>
      <c r="CK32" s="208"/>
      <c r="CL32" s="208"/>
      <c r="CM32" s="208"/>
      <c r="CN32" s="209"/>
      <c r="CO32" s="177"/>
      <c r="CP32" s="178"/>
      <c r="CQ32" s="178"/>
      <c r="CR32" s="178"/>
      <c r="CS32" s="178"/>
      <c r="CT32" s="179"/>
      <c r="CU32" s="177"/>
      <c r="CV32" s="178"/>
      <c r="CW32" s="178"/>
      <c r="CX32" s="178"/>
      <c r="CY32" s="179"/>
      <c r="CZ32" s="177"/>
      <c r="DA32" s="178"/>
      <c r="DB32" s="178"/>
      <c r="DC32" s="178"/>
      <c r="DD32" s="179"/>
      <c r="DE32" s="1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</row>
    <row r="33" spans="1:209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5"/>
      <c r="N33" s="63"/>
      <c r="O33" s="63"/>
      <c r="P33" s="213"/>
      <c r="Q33" s="214"/>
      <c r="R33" s="214"/>
      <c r="S33" s="214"/>
      <c r="T33" s="214"/>
      <c r="U33" s="215"/>
      <c r="V33" s="216"/>
      <c r="W33" s="217"/>
      <c r="X33" s="217"/>
      <c r="Y33" s="217"/>
      <c r="Z33" s="217"/>
      <c r="AA33" s="218"/>
      <c r="AB33" s="4"/>
      <c r="AC33" s="33"/>
      <c r="AD33" s="3"/>
      <c r="AE33" s="3"/>
      <c r="AF33" s="189"/>
      <c r="AG33" s="190"/>
      <c r="AH33" s="190"/>
      <c r="AI33" s="190"/>
      <c r="AJ33" s="190"/>
      <c r="AK33" s="190"/>
      <c r="AL33" s="191"/>
      <c r="AM33" s="189"/>
      <c r="AN33" s="190"/>
      <c r="AO33" s="190"/>
      <c r="AP33" s="190"/>
      <c r="AQ33" s="190"/>
      <c r="AR33" s="190"/>
      <c r="AS33" s="191"/>
      <c r="AT33" s="189"/>
      <c r="AU33" s="190"/>
      <c r="AV33" s="190"/>
      <c r="AW33" s="190"/>
      <c r="AX33" s="190"/>
      <c r="AY33" s="190"/>
      <c r="AZ33" s="191"/>
      <c r="BA33" s="207">
        <f t="shared" si="0"/>
        <v>0</v>
      </c>
      <c r="BB33" s="208"/>
      <c r="BC33" s="208"/>
      <c r="BD33" s="208"/>
      <c r="BE33" s="208"/>
      <c r="BF33" s="209"/>
      <c r="BG33" s="198"/>
      <c r="BH33" s="199"/>
      <c r="BI33" s="199"/>
      <c r="BJ33" s="199"/>
      <c r="BK33" s="199"/>
      <c r="BL33" s="200"/>
      <c r="BM33" s="198"/>
      <c r="BN33" s="199"/>
      <c r="BO33" s="199"/>
      <c r="BP33" s="199"/>
      <c r="BQ33" s="199"/>
      <c r="BR33" s="200"/>
      <c r="BS33" s="192">
        <f t="shared" si="1"/>
        <v>0</v>
      </c>
      <c r="BT33" s="193"/>
      <c r="BU33" s="193"/>
      <c r="BV33" s="193"/>
      <c r="BW33" s="194"/>
      <c r="BX33" s="1"/>
      <c r="BY33" s="1"/>
      <c r="BZ33" s="12"/>
      <c r="CA33" s="1"/>
      <c r="CB33" s="207"/>
      <c r="CC33" s="208"/>
      <c r="CD33" s="208"/>
      <c r="CE33" s="208"/>
      <c r="CF33" s="208"/>
      <c r="CG33" s="209"/>
      <c r="CH33" s="2"/>
      <c r="CI33" s="207"/>
      <c r="CJ33" s="208"/>
      <c r="CK33" s="208"/>
      <c r="CL33" s="208"/>
      <c r="CM33" s="208"/>
      <c r="CN33" s="209"/>
      <c r="CO33" s="177"/>
      <c r="CP33" s="178"/>
      <c r="CQ33" s="178"/>
      <c r="CR33" s="178"/>
      <c r="CS33" s="178"/>
      <c r="CT33" s="179"/>
      <c r="CU33" s="177"/>
      <c r="CV33" s="178"/>
      <c r="CW33" s="178"/>
      <c r="CX33" s="178"/>
      <c r="CY33" s="179"/>
      <c r="CZ33" s="177"/>
      <c r="DA33" s="178"/>
      <c r="DB33" s="178"/>
      <c r="DC33" s="178"/>
      <c r="DD33" s="179"/>
      <c r="DE33" s="1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</row>
    <row r="34" spans="1:209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5"/>
      <c r="N34" s="63"/>
      <c r="O34" s="63"/>
      <c r="P34" s="213"/>
      <c r="Q34" s="214"/>
      <c r="R34" s="214"/>
      <c r="S34" s="214"/>
      <c r="T34" s="214"/>
      <c r="U34" s="215"/>
      <c r="V34" s="216"/>
      <c r="W34" s="217"/>
      <c r="X34" s="217"/>
      <c r="Y34" s="217"/>
      <c r="Z34" s="217"/>
      <c r="AA34" s="218"/>
      <c r="AB34" s="4"/>
      <c r="AC34" s="33"/>
      <c r="AD34" s="3"/>
      <c r="AE34" s="3"/>
      <c r="AF34" s="189"/>
      <c r="AG34" s="190"/>
      <c r="AH34" s="190"/>
      <c r="AI34" s="190"/>
      <c r="AJ34" s="190"/>
      <c r="AK34" s="190"/>
      <c r="AL34" s="191"/>
      <c r="AM34" s="189"/>
      <c r="AN34" s="190"/>
      <c r="AO34" s="190"/>
      <c r="AP34" s="190"/>
      <c r="AQ34" s="190"/>
      <c r="AR34" s="190"/>
      <c r="AS34" s="191"/>
      <c r="AT34" s="189"/>
      <c r="AU34" s="190"/>
      <c r="AV34" s="190"/>
      <c r="AW34" s="190"/>
      <c r="AX34" s="190"/>
      <c r="AY34" s="190"/>
      <c r="AZ34" s="191"/>
      <c r="BA34" s="207">
        <f t="shared" si="0"/>
        <v>0</v>
      </c>
      <c r="BB34" s="208"/>
      <c r="BC34" s="208"/>
      <c r="BD34" s="208"/>
      <c r="BE34" s="208"/>
      <c r="BF34" s="209"/>
      <c r="BG34" s="198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200"/>
      <c r="BS34" s="192">
        <f t="shared" si="1"/>
        <v>0</v>
      </c>
      <c r="BT34" s="193"/>
      <c r="BU34" s="193"/>
      <c r="BV34" s="193"/>
      <c r="BW34" s="194"/>
      <c r="BX34" s="1"/>
      <c r="BY34" s="1"/>
      <c r="BZ34" s="12"/>
      <c r="CA34" s="1"/>
      <c r="CB34" s="207"/>
      <c r="CC34" s="208"/>
      <c r="CD34" s="208"/>
      <c r="CE34" s="208"/>
      <c r="CF34" s="208"/>
      <c r="CG34" s="209"/>
      <c r="CH34" s="2"/>
      <c r="CI34" s="207"/>
      <c r="CJ34" s="208"/>
      <c r="CK34" s="208"/>
      <c r="CL34" s="208"/>
      <c r="CM34" s="208"/>
      <c r="CN34" s="209"/>
      <c r="CO34" s="177"/>
      <c r="CP34" s="178"/>
      <c r="CQ34" s="178"/>
      <c r="CR34" s="178"/>
      <c r="CS34" s="178"/>
      <c r="CT34" s="179"/>
      <c r="CU34" s="177"/>
      <c r="CV34" s="178"/>
      <c r="CW34" s="178"/>
      <c r="CX34" s="178"/>
      <c r="CY34" s="179"/>
      <c r="CZ34" s="177"/>
      <c r="DA34" s="178"/>
      <c r="DB34" s="178"/>
      <c r="DC34" s="178"/>
      <c r="DD34" s="179"/>
      <c r="DE34" s="1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</row>
    <row r="35" spans="1:209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5"/>
      <c r="N35" s="63"/>
      <c r="O35" s="63"/>
      <c r="P35" s="213"/>
      <c r="Q35" s="214"/>
      <c r="R35" s="214"/>
      <c r="S35" s="214"/>
      <c r="T35" s="214"/>
      <c r="U35" s="215"/>
      <c r="V35" s="216"/>
      <c r="W35" s="217"/>
      <c r="X35" s="217"/>
      <c r="Y35" s="217"/>
      <c r="Z35" s="217"/>
      <c r="AA35" s="218"/>
      <c r="AB35" s="4"/>
      <c r="AC35" s="33"/>
      <c r="AD35" s="3"/>
      <c r="AE35" s="3"/>
      <c r="AF35" s="189"/>
      <c r="AG35" s="190"/>
      <c r="AH35" s="190"/>
      <c r="AI35" s="190"/>
      <c r="AJ35" s="190"/>
      <c r="AK35" s="190"/>
      <c r="AL35" s="191"/>
      <c r="AM35" s="189"/>
      <c r="AN35" s="190"/>
      <c r="AO35" s="190"/>
      <c r="AP35" s="190"/>
      <c r="AQ35" s="190"/>
      <c r="AR35" s="190"/>
      <c r="AS35" s="191"/>
      <c r="AT35" s="189"/>
      <c r="AU35" s="190"/>
      <c r="AV35" s="190"/>
      <c r="AW35" s="190"/>
      <c r="AX35" s="190"/>
      <c r="AY35" s="190"/>
      <c r="AZ35" s="191"/>
      <c r="BA35" s="207">
        <f t="shared" si="0"/>
        <v>0</v>
      </c>
      <c r="BB35" s="208"/>
      <c r="BC35" s="208"/>
      <c r="BD35" s="208"/>
      <c r="BE35" s="208"/>
      <c r="BF35" s="209"/>
      <c r="BG35" s="198"/>
      <c r="BH35" s="199"/>
      <c r="BI35" s="199"/>
      <c r="BJ35" s="199"/>
      <c r="BK35" s="199"/>
      <c r="BL35" s="200"/>
      <c r="BM35" s="198"/>
      <c r="BN35" s="199"/>
      <c r="BO35" s="199"/>
      <c r="BP35" s="199"/>
      <c r="BQ35" s="199"/>
      <c r="BR35" s="200"/>
      <c r="BS35" s="192">
        <f t="shared" si="1"/>
        <v>0</v>
      </c>
      <c r="BT35" s="193"/>
      <c r="BU35" s="193"/>
      <c r="BV35" s="193"/>
      <c r="BW35" s="194"/>
      <c r="BX35" s="1"/>
      <c r="BY35" s="1"/>
      <c r="BZ35" s="12"/>
      <c r="CA35" s="1"/>
      <c r="CB35" s="207"/>
      <c r="CC35" s="208"/>
      <c r="CD35" s="208"/>
      <c r="CE35" s="208"/>
      <c r="CF35" s="208"/>
      <c r="CG35" s="209"/>
      <c r="CH35" s="2"/>
      <c r="CI35" s="207"/>
      <c r="CJ35" s="208"/>
      <c r="CK35" s="208"/>
      <c r="CL35" s="208"/>
      <c r="CM35" s="208"/>
      <c r="CN35" s="209"/>
      <c r="CO35" s="177"/>
      <c r="CP35" s="178"/>
      <c r="CQ35" s="178"/>
      <c r="CR35" s="178"/>
      <c r="CS35" s="178"/>
      <c r="CT35" s="179"/>
      <c r="CU35" s="177"/>
      <c r="CV35" s="178"/>
      <c r="CW35" s="178"/>
      <c r="CX35" s="178"/>
      <c r="CY35" s="179"/>
      <c r="CZ35" s="177"/>
      <c r="DA35" s="178"/>
      <c r="DB35" s="178"/>
      <c r="DC35" s="178"/>
      <c r="DD35" s="179"/>
      <c r="DE35" s="1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</row>
    <row r="36" spans="1:209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5"/>
      <c r="N36" s="63"/>
      <c r="O36" s="63"/>
      <c r="P36" s="213"/>
      <c r="Q36" s="214"/>
      <c r="R36" s="214"/>
      <c r="S36" s="214"/>
      <c r="T36" s="214"/>
      <c r="U36" s="215"/>
      <c r="V36" s="216"/>
      <c r="W36" s="217"/>
      <c r="X36" s="217"/>
      <c r="Y36" s="217"/>
      <c r="Z36" s="217"/>
      <c r="AA36" s="218"/>
      <c r="AB36" s="4"/>
      <c r="AC36" s="33"/>
      <c r="AD36" s="3"/>
      <c r="AE36" s="3"/>
      <c r="AF36" s="189"/>
      <c r="AG36" s="190"/>
      <c r="AH36" s="190"/>
      <c r="AI36" s="190"/>
      <c r="AJ36" s="190"/>
      <c r="AK36" s="190"/>
      <c r="AL36" s="191"/>
      <c r="AM36" s="189"/>
      <c r="AN36" s="190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0"/>
      <c r="AZ36" s="191"/>
      <c r="BA36" s="207">
        <f t="shared" si="0"/>
        <v>0</v>
      </c>
      <c r="BB36" s="208"/>
      <c r="BC36" s="208"/>
      <c r="BD36" s="208"/>
      <c r="BE36" s="208"/>
      <c r="BF36" s="209"/>
      <c r="BG36" s="198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200"/>
      <c r="BS36" s="192">
        <f t="shared" si="1"/>
        <v>0</v>
      </c>
      <c r="BT36" s="193"/>
      <c r="BU36" s="193"/>
      <c r="BV36" s="193"/>
      <c r="BW36" s="194"/>
      <c r="BX36" s="1"/>
      <c r="BY36" s="1"/>
      <c r="BZ36" s="12"/>
      <c r="CA36" s="1"/>
      <c r="CB36" s="207"/>
      <c r="CC36" s="208"/>
      <c r="CD36" s="208"/>
      <c r="CE36" s="208"/>
      <c r="CF36" s="208"/>
      <c r="CG36" s="209"/>
      <c r="CH36" s="2"/>
      <c r="CI36" s="207"/>
      <c r="CJ36" s="208"/>
      <c r="CK36" s="208"/>
      <c r="CL36" s="208"/>
      <c r="CM36" s="208"/>
      <c r="CN36" s="209"/>
      <c r="CO36" s="177"/>
      <c r="CP36" s="178"/>
      <c r="CQ36" s="178"/>
      <c r="CR36" s="178"/>
      <c r="CS36" s="178"/>
      <c r="CT36" s="179"/>
      <c r="CU36" s="177"/>
      <c r="CV36" s="178"/>
      <c r="CW36" s="178"/>
      <c r="CX36" s="178"/>
      <c r="CY36" s="179"/>
      <c r="CZ36" s="177"/>
      <c r="DA36" s="178"/>
      <c r="DB36" s="178"/>
      <c r="DC36" s="178"/>
      <c r="DD36" s="179"/>
      <c r="DE36" s="1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</row>
    <row r="37" spans="1:209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5"/>
      <c r="N37" s="63"/>
      <c r="O37" s="63"/>
      <c r="P37" s="213"/>
      <c r="Q37" s="214"/>
      <c r="R37" s="214"/>
      <c r="S37" s="214"/>
      <c r="T37" s="214"/>
      <c r="U37" s="215"/>
      <c r="V37" s="216"/>
      <c r="W37" s="217"/>
      <c r="X37" s="217"/>
      <c r="Y37" s="217"/>
      <c r="Z37" s="217"/>
      <c r="AA37" s="218"/>
      <c r="AB37" s="4"/>
      <c r="AC37" s="33"/>
      <c r="AD37" s="3"/>
      <c r="AE37" s="3"/>
      <c r="AF37" s="189"/>
      <c r="AG37" s="190"/>
      <c r="AH37" s="190"/>
      <c r="AI37" s="190"/>
      <c r="AJ37" s="190"/>
      <c r="AK37" s="190"/>
      <c r="AL37" s="191"/>
      <c r="AM37" s="189"/>
      <c r="AN37" s="190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0"/>
      <c r="AZ37" s="191"/>
      <c r="BA37" s="207">
        <f t="shared" si="0"/>
        <v>0</v>
      </c>
      <c r="BB37" s="208"/>
      <c r="BC37" s="208"/>
      <c r="BD37" s="208"/>
      <c r="BE37" s="208"/>
      <c r="BF37" s="209"/>
      <c r="BG37" s="198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200"/>
      <c r="BS37" s="192">
        <f t="shared" si="1"/>
        <v>0</v>
      </c>
      <c r="BT37" s="193"/>
      <c r="BU37" s="193"/>
      <c r="BV37" s="193"/>
      <c r="BW37" s="194"/>
      <c r="BX37" s="1"/>
      <c r="BY37" s="1"/>
      <c r="BZ37" s="12"/>
      <c r="CA37" s="1"/>
      <c r="CB37" s="207"/>
      <c r="CC37" s="208"/>
      <c r="CD37" s="208"/>
      <c r="CE37" s="208"/>
      <c r="CF37" s="208"/>
      <c r="CG37" s="209"/>
      <c r="CH37" s="2"/>
      <c r="CI37" s="207"/>
      <c r="CJ37" s="208"/>
      <c r="CK37" s="208"/>
      <c r="CL37" s="208"/>
      <c r="CM37" s="208"/>
      <c r="CN37" s="209"/>
      <c r="CO37" s="177"/>
      <c r="CP37" s="178"/>
      <c r="CQ37" s="178"/>
      <c r="CR37" s="178"/>
      <c r="CS37" s="178"/>
      <c r="CT37" s="179"/>
      <c r="CU37" s="177"/>
      <c r="CV37" s="178"/>
      <c r="CW37" s="178"/>
      <c r="CX37" s="178"/>
      <c r="CY37" s="179"/>
      <c r="CZ37" s="177"/>
      <c r="DA37" s="178"/>
      <c r="DB37" s="178"/>
      <c r="DC37" s="178"/>
      <c r="DD37" s="179"/>
      <c r="DE37" s="1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</row>
    <row r="38" spans="1:209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5"/>
      <c r="N38" s="63"/>
      <c r="O38" s="63"/>
      <c r="P38" s="213"/>
      <c r="Q38" s="214"/>
      <c r="R38" s="214"/>
      <c r="S38" s="214"/>
      <c r="T38" s="214"/>
      <c r="U38" s="215"/>
      <c r="V38" s="216"/>
      <c r="W38" s="217"/>
      <c r="X38" s="217"/>
      <c r="Y38" s="217"/>
      <c r="Z38" s="217"/>
      <c r="AA38" s="218"/>
      <c r="AB38" s="4"/>
      <c r="AC38" s="33"/>
      <c r="AD38" s="3"/>
      <c r="AE38" s="3"/>
      <c r="AF38" s="189"/>
      <c r="AG38" s="190"/>
      <c r="AH38" s="190"/>
      <c r="AI38" s="190"/>
      <c r="AJ38" s="190"/>
      <c r="AK38" s="190"/>
      <c r="AL38" s="191"/>
      <c r="AM38" s="189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1"/>
      <c r="BA38" s="207">
        <f t="shared" si="0"/>
        <v>0</v>
      </c>
      <c r="BB38" s="208"/>
      <c r="BC38" s="208"/>
      <c r="BD38" s="208"/>
      <c r="BE38" s="208"/>
      <c r="BF38" s="209"/>
      <c r="BG38" s="198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200"/>
      <c r="BS38" s="192">
        <f t="shared" si="1"/>
        <v>0</v>
      </c>
      <c r="BT38" s="193"/>
      <c r="BU38" s="193"/>
      <c r="BV38" s="193"/>
      <c r="BW38" s="194"/>
      <c r="BX38" s="1"/>
      <c r="BY38" s="1"/>
      <c r="BZ38" s="12"/>
      <c r="CA38" s="1"/>
      <c r="CB38" s="207"/>
      <c r="CC38" s="208"/>
      <c r="CD38" s="208"/>
      <c r="CE38" s="208"/>
      <c r="CF38" s="208"/>
      <c r="CG38" s="209"/>
      <c r="CH38" s="2"/>
      <c r="CI38" s="207"/>
      <c r="CJ38" s="208"/>
      <c r="CK38" s="208"/>
      <c r="CL38" s="208"/>
      <c r="CM38" s="208"/>
      <c r="CN38" s="209"/>
      <c r="CO38" s="177"/>
      <c r="CP38" s="178"/>
      <c r="CQ38" s="178"/>
      <c r="CR38" s="178"/>
      <c r="CS38" s="178"/>
      <c r="CT38" s="179"/>
      <c r="CU38" s="177"/>
      <c r="CV38" s="178"/>
      <c r="CW38" s="178"/>
      <c r="CX38" s="178"/>
      <c r="CY38" s="179"/>
      <c r="CZ38" s="177"/>
      <c r="DA38" s="178"/>
      <c r="DB38" s="178"/>
      <c r="DC38" s="178"/>
      <c r="DD38" s="179"/>
      <c r="DE38" s="1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</row>
    <row r="39" spans="1:209" ht="27.7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5"/>
      <c r="N39" s="63"/>
      <c r="O39" s="63"/>
      <c r="P39" s="213"/>
      <c r="Q39" s="214"/>
      <c r="R39" s="214"/>
      <c r="S39" s="214"/>
      <c r="T39" s="214"/>
      <c r="U39" s="215"/>
      <c r="V39" s="216"/>
      <c r="W39" s="217"/>
      <c r="X39" s="217"/>
      <c r="Y39" s="217"/>
      <c r="Z39" s="217"/>
      <c r="AA39" s="218"/>
      <c r="AB39" s="4"/>
      <c r="AC39" s="33"/>
      <c r="AD39" s="3"/>
      <c r="AE39" s="3"/>
      <c r="AF39" s="189"/>
      <c r="AG39" s="190"/>
      <c r="AH39" s="190"/>
      <c r="AI39" s="190"/>
      <c r="AJ39" s="190"/>
      <c r="AK39" s="190"/>
      <c r="AL39" s="191"/>
      <c r="AM39" s="189"/>
      <c r="AN39" s="190"/>
      <c r="AO39" s="190"/>
      <c r="AP39" s="190"/>
      <c r="AQ39" s="190"/>
      <c r="AR39" s="190"/>
      <c r="AS39" s="191"/>
      <c r="AT39" s="189"/>
      <c r="AU39" s="190"/>
      <c r="AV39" s="190"/>
      <c r="AW39" s="190"/>
      <c r="AX39" s="190"/>
      <c r="AY39" s="190"/>
      <c r="AZ39" s="191"/>
      <c r="BA39" s="207">
        <f t="shared" si="0"/>
        <v>0</v>
      </c>
      <c r="BB39" s="208"/>
      <c r="BC39" s="208"/>
      <c r="BD39" s="208"/>
      <c r="BE39" s="208"/>
      <c r="BF39" s="209"/>
      <c r="BG39" s="198"/>
      <c r="BH39" s="199"/>
      <c r="BI39" s="199"/>
      <c r="BJ39" s="199"/>
      <c r="BK39" s="199"/>
      <c r="BL39" s="200"/>
      <c r="BM39" s="198"/>
      <c r="BN39" s="199"/>
      <c r="BO39" s="199"/>
      <c r="BP39" s="199"/>
      <c r="BQ39" s="199"/>
      <c r="BR39" s="200"/>
      <c r="BS39" s="192">
        <f t="shared" si="1"/>
        <v>0</v>
      </c>
      <c r="BT39" s="193"/>
      <c r="BU39" s="193"/>
      <c r="BV39" s="193"/>
      <c r="BW39" s="194"/>
      <c r="BX39" s="1"/>
      <c r="BY39" s="1"/>
      <c r="BZ39" s="12"/>
      <c r="CA39" s="1"/>
      <c r="CB39" s="207"/>
      <c r="CC39" s="208"/>
      <c r="CD39" s="208"/>
      <c r="CE39" s="208"/>
      <c r="CF39" s="208"/>
      <c r="CG39" s="209"/>
      <c r="CH39" s="2"/>
      <c r="CI39" s="207"/>
      <c r="CJ39" s="208"/>
      <c r="CK39" s="208"/>
      <c r="CL39" s="208"/>
      <c r="CM39" s="208"/>
      <c r="CN39" s="209"/>
      <c r="CO39" s="177"/>
      <c r="CP39" s="178"/>
      <c r="CQ39" s="178"/>
      <c r="CR39" s="178"/>
      <c r="CS39" s="178"/>
      <c r="CT39" s="179"/>
      <c r="CU39" s="177"/>
      <c r="CV39" s="178"/>
      <c r="CW39" s="178"/>
      <c r="CX39" s="178"/>
      <c r="CY39" s="179"/>
      <c r="CZ39" s="177"/>
      <c r="DA39" s="178"/>
      <c r="DB39" s="178"/>
      <c r="DC39" s="178"/>
      <c r="DD39" s="179"/>
      <c r="DE39" s="1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</row>
    <row r="40" spans="1:209" ht="36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5"/>
      <c r="N40" s="63"/>
      <c r="O40" s="63"/>
      <c r="P40" s="213"/>
      <c r="Q40" s="214"/>
      <c r="R40" s="214"/>
      <c r="S40" s="214"/>
      <c r="T40" s="214"/>
      <c r="U40" s="215"/>
      <c r="V40" s="216"/>
      <c r="W40" s="217"/>
      <c r="X40" s="217"/>
      <c r="Y40" s="217"/>
      <c r="Z40" s="217"/>
      <c r="AA40" s="218"/>
      <c r="AB40" s="4"/>
      <c r="AC40" s="33"/>
      <c r="AD40" s="3"/>
      <c r="AE40" s="3"/>
      <c r="AF40" s="189"/>
      <c r="AG40" s="190"/>
      <c r="AH40" s="190"/>
      <c r="AI40" s="190"/>
      <c r="AJ40" s="190"/>
      <c r="AK40" s="190"/>
      <c r="AL40" s="191"/>
      <c r="AM40" s="189"/>
      <c r="AN40" s="190"/>
      <c r="AO40" s="190"/>
      <c r="AP40" s="190"/>
      <c r="AQ40" s="190"/>
      <c r="AR40" s="190"/>
      <c r="AS40" s="191"/>
      <c r="AT40" s="189"/>
      <c r="AU40" s="190"/>
      <c r="AV40" s="190"/>
      <c r="AW40" s="190"/>
      <c r="AX40" s="190"/>
      <c r="AY40" s="190"/>
      <c r="AZ40" s="191"/>
      <c r="BA40" s="198">
        <f>BG40+BM40+BS40</f>
        <v>0</v>
      </c>
      <c r="BB40" s="199"/>
      <c r="BC40" s="199"/>
      <c r="BD40" s="199"/>
      <c r="BE40" s="199"/>
      <c r="BF40" s="200"/>
      <c r="BG40" s="198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200"/>
      <c r="BS40" s="192">
        <f t="shared" si="1"/>
        <v>0</v>
      </c>
      <c r="BT40" s="193"/>
      <c r="BU40" s="193"/>
      <c r="BV40" s="193"/>
      <c r="BW40" s="194"/>
      <c r="BX40" s="1"/>
      <c r="BY40" s="1"/>
      <c r="BZ40" s="12"/>
      <c r="CA40" s="1"/>
      <c r="CB40" s="207"/>
      <c r="CC40" s="208"/>
      <c r="CD40" s="208"/>
      <c r="CE40" s="208"/>
      <c r="CF40" s="208"/>
      <c r="CG40" s="209"/>
      <c r="CH40" s="2"/>
      <c r="CI40" s="207"/>
      <c r="CJ40" s="208"/>
      <c r="CK40" s="208"/>
      <c r="CL40" s="208"/>
      <c r="CM40" s="208"/>
      <c r="CN40" s="209"/>
      <c r="CO40" s="177"/>
      <c r="CP40" s="178"/>
      <c r="CQ40" s="178"/>
      <c r="CR40" s="178"/>
      <c r="CS40" s="178"/>
      <c r="CT40" s="179"/>
      <c r="CU40" s="177"/>
      <c r="CV40" s="178"/>
      <c r="CW40" s="178"/>
      <c r="CX40" s="178"/>
      <c r="CY40" s="179"/>
      <c r="CZ40" s="177"/>
      <c r="DA40" s="178"/>
      <c r="DB40" s="178"/>
      <c r="DC40" s="178"/>
      <c r="DD40" s="179"/>
      <c r="DE40" s="1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</row>
    <row r="41" spans="1:209" ht="14.2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5"/>
      <c r="N41" s="63"/>
      <c r="O41" s="63"/>
      <c r="P41" s="213"/>
      <c r="Q41" s="214"/>
      <c r="R41" s="214"/>
      <c r="S41" s="214"/>
      <c r="T41" s="214"/>
      <c r="U41" s="215"/>
      <c r="V41" s="216"/>
      <c r="W41" s="217"/>
      <c r="X41" s="217"/>
      <c r="Y41" s="217"/>
      <c r="Z41" s="217"/>
      <c r="AA41" s="218"/>
      <c r="AB41" s="4"/>
      <c r="AC41" s="33"/>
      <c r="AD41" s="3"/>
      <c r="AE41" s="3"/>
      <c r="AF41" s="189"/>
      <c r="AG41" s="190"/>
      <c r="AH41" s="190"/>
      <c r="AI41" s="190"/>
      <c r="AJ41" s="190"/>
      <c r="AK41" s="190"/>
      <c r="AL41" s="191"/>
      <c r="AM41" s="189"/>
      <c r="AN41" s="190"/>
      <c r="AO41" s="190"/>
      <c r="AP41" s="190"/>
      <c r="AQ41" s="190"/>
      <c r="AR41" s="190"/>
      <c r="AS41" s="191"/>
      <c r="AT41" s="189"/>
      <c r="AU41" s="190"/>
      <c r="AV41" s="190"/>
      <c r="AW41" s="190"/>
      <c r="AX41" s="190"/>
      <c r="AY41" s="190"/>
      <c r="AZ41" s="191"/>
      <c r="BA41" s="207">
        <f t="shared" si="0"/>
        <v>0</v>
      </c>
      <c r="BB41" s="208"/>
      <c r="BC41" s="208"/>
      <c r="BD41" s="208"/>
      <c r="BE41" s="208"/>
      <c r="BF41" s="209"/>
      <c r="BG41" s="198"/>
      <c r="BH41" s="199"/>
      <c r="BI41" s="199"/>
      <c r="BJ41" s="199"/>
      <c r="BK41" s="199"/>
      <c r="BL41" s="200"/>
      <c r="BM41" s="198"/>
      <c r="BN41" s="199"/>
      <c r="BO41" s="199"/>
      <c r="BP41" s="199"/>
      <c r="BQ41" s="199"/>
      <c r="BR41" s="200"/>
      <c r="BS41" s="192">
        <f t="shared" si="1"/>
        <v>0</v>
      </c>
      <c r="BT41" s="193"/>
      <c r="BU41" s="193"/>
      <c r="BV41" s="193"/>
      <c r="BW41" s="194"/>
      <c r="BX41" s="1"/>
      <c r="BY41" s="1"/>
      <c r="BZ41" s="12"/>
      <c r="CA41" s="1"/>
      <c r="CB41" s="207"/>
      <c r="CC41" s="208"/>
      <c r="CD41" s="208"/>
      <c r="CE41" s="208"/>
      <c r="CF41" s="208"/>
      <c r="CG41" s="209"/>
      <c r="CH41" s="2"/>
      <c r="CI41" s="207"/>
      <c r="CJ41" s="208"/>
      <c r="CK41" s="208"/>
      <c r="CL41" s="208"/>
      <c r="CM41" s="208"/>
      <c r="CN41" s="209"/>
      <c r="CO41" s="177"/>
      <c r="CP41" s="178"/>
      <c r="CQ41" s="178"/>
      <c r="CR41" s="178"/>
      <c r="CS41" s="178"/>
      <c r="CT41" s="179"/>
      <c r="CU41" s="177"/>
      <c r="CV41" s="178"/>
      <c r="CW41" s="178"/>
      <c r="CX41" s="178"/>
      <c r="CY41" s="179"/>
      <c r="CZ41" s="177"/>
      <c r="DA41" s="178"/>
      <c r="DB41" s="178"/>
      <c r="DC41" s="178"/>
      <c r="DD41" s="179"/>
      <c r="DE41" s="1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</row>
    <row r="42" spans="1:209" ht="15" customHeight="1" collapsed="1">
      <c r="A42" s="219" t="s">
        <v>36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1"/>
      <c r="AB42" s="23" t="s">
        <v>37</v>
      </c>
      <c r="AC42" s="73">
        <f>AC43+AC44+AC45+AC47+AC46</f>
        <v>16.54</v>
      </c>
      <c r="AD42" s="24"/>
      <c r="AE42" s="24"/>
      <c r="AF42" s="222" t="s">
        <v>38</v>
      </c>
      <c r="AG42" s="223"/>
      <c r="AH42" s="223"/>
      <c r="AI42" s="223"/>
      <c r="AJ42" s="223"/>
      <c r="AK42" s="223"/>
      <c r="AL42" s="224"/>
      <c r="AM42" s="222" t="s">
        <v>38</v>
      </c>
      <c r="AN42" s="223"/>
      <c r="AO42" s="223"/>
      <c r="AP42" s="223"/>
      <c r="AQ42" s="223"/>
      <c r="AR42" s="223"/>
      <c r="AS42" s="224"/>
      <c r="AT42" s="222" t="s">
        <v>38</v>
      </c>
      <c r="AU42" s="223"/>
      <c r="AV42" s="223"/>
      <c r="AW42" s="223"/>
      <c r="AX42" s="223"/>
      <c r="AY42" s="223"/>
      <c r="AZ42" s="224"/>
      <c r="BA42" s="225">
        <f>BA43+BA44+BA45+BA47+BA46</f>
        <v>2</v>
      </c>
      <c r="BB42" s="226"/>
      <c r="BC42" s="226"/>
      <c r="BD42" s="226"/>
      <c r="BE42" s="226"/>
      <c r="BF42" s="227"/>
      <c r="BG42" s="225">
        <f>BG43+BG44+BG45+BG47+BG46</f>
        <v>0</v>
      </c>
      <c r="BH42" s="226"/>
      <c r="BI42" s="226"/>
      <c r="BJ42" s="226"/>
      <c r="BK42" s="226"/>
      <c r="BL42" s="227"/>
      <c r="BM42" s="225">
        <f>BM43+BM44+BM45+BM46+BM47</f>
        <v>0</v>
      </c>
      <c r="BN42" s="226"/>
      <c r="BO42" s="226"/>
      <c r="BP42" s="226"/>
      <c r="BQ42" s="226"/>
      <c r="BR42" s="227"/>
      <c r="BS42" s="225">
        <f>BS43+BS44+BS45+BS46+BS47</f>
        <v>0</v>
      </c>
      <c r="BT42" s="226"/>
      <c r="BU42" s="226"/>
      <c r="BV42" s="226"/>
      <c r="BW42" s="227"/>
      <c r="BX42" s="41">
        <f>BX43+BX44+BX45+BX47</f>
        <v>0</v>
      </c>
      <c r="BY42" s="41">
        <f>BY43+BY44+BY45+BY47+BY46</f>
        <v>0</v>
      </c>
      <c r="BZ42" s="41">
        <f>BZ43+BZ44+BZ45+BZ47+BZ46</f>
        <v>0</v>
      </c>
      <c r="CA42" s="41">
        <f>CA43+CA44+CA45+CA47+CA46</f>
        <v>0</v>
      </c>
      <c r="CB42" s="222"/>
      <c r="CC42" s="223"/>
      <c r="CD42" s="223"/>
      <c r="CE42" s="223"/>
      <c r="CF42" s="223"/>
      <c r="CG42" s="224"/>
      <c r="CH42" s="75"/>
      <c r="CI42" s="222"/>
      <c r="CJ42" s="223"/>
      <c r="CK42" s="223"/>
      <c r="CL42" s="223"/>
      <c r="CM42" s="223"/>
      <c r="CN42" s="224"/>
      <c r="CO42" s="240"/>
      <c r="CP42" s="241"/>
      <c r="CQ42" s="241"/>
      <c r="CR42" s="241"/>
      <c r="CS42" s="241"/>
      <c r="CT42" s="242"/>
      <c r="CU42" s="240"/>
      <c r="CV42" s="241"/>
      <c r="CW42" s="241"/>
      <c r="CX42" s="241"/>
      <c r="CY42" s="242"/>
      <c r="CZ42" s="240"/>
      <c r="DA42" s="241"/>
      <c r="DB42" s="241"/>
      <c r="DC42" s="241"/>
      <c r="DD42" s="242"/>
      <c r="DE42" s="25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</row>
    <row r="43" spans="1:209" ht="15" customHeight="1">
      <c r="A43" s="228" t="s">
        <v>50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30"/>
      <c r="AB43" s="29" t="s">
        <v>34</v>
      </c>
      <c r="AC43" s="70">
        <f>((_xlfn.SUMIFS($AC$12:$AC$41,$AB$12:$AB$41,"П")))</f>
        <v>11.1</v>
      </c>
      <c r="AD43" s="30"/>
      <c r="AE43" s="30"/>
      <c r="AF43" s="231" t="s">
        <v>38</v>
      </c>
      <c r="AG43" s="232"/>
      <c r="AH43" s="232"/>
      <c r="AI43" s="232"/>
      <c r="AJ43" s="232"/>
      <c r="AK43" s="232"/>
      <c r="AL43" s="233"/>
      <c r="AM43" s="231" t="s">
        <v>38</v>
      </c>
      <c r="AN43" s="232"/>
      <c r="AO43" s="232"/>
      <c r="AP43" s="232"/>
      <c r="AQ43" s="232"/>
      <c r="AR43" s="232"/>
      <c r="AS43" s="233"/>
      <c r="AT43" s="231" t="s">
        <v>38</v>
      </c>
      <c r="AU43" s="232"/>
      <c r="AV43" s="232"/>
      <c r="AW43" s="232"/>
      <c r="AX43" s="232"/>
      <c r="AY43" s="232"/>
      <c r="AZ43" s="233"/>
      <c r="BA43" s="231">
        <f>((_xlfn.SUMIFS($BA$12:$BA$41,$AB$12:$AB$41,"П",$DE$12:$DE$41,"0")))</f>
        <v>1</v>
      </c>
      <c r="BB43" s="232"/>
      <c r="BC43" s="232"/>
      <c r="BD43" s="232"/>
      <c r="BE43" s="232"/>
      <c r="BF43" s="233"/>
      <c r="BG43" s="231">
        <f>((_xlfn.SUMIFS($BG$12:$BG$41,$AB$12:$AB$41,"П",$DE$12:$DE$41,"0")))</f>
        <v>0</v>
      </c>
      <c r="BH43" s="232"/>
      <c r="BI43" s="232"/>
      <c r="BJ43" s="232"/>
      <c r="BK43" s="232"/>
      <c r="BL43" s="233"/>
      <c r="BM43" s="231">
        <f>((_xlfn.SUMIFS($BM$12:$BM$41,$AB$12:$AB$41,"П",$DE$12:$DE$41,"0")))</f>
        <v>0</v>
      </c>
      <c r="BN43" s="232"/>
      <c r="BO43" s="232"/>
      <c r="BP43" s="232"/>
      <c r="BQ43" s="232"/>
      <c r="BR43" s="233"/>
      <c r="BS43" s="231">
        <f>((_xlfn.SUMIFS($BS$12:$BS$41,$AB$12:$AB$41,"П",$DE$12:$DE$41,"0")))</f>
        <v>0</v>
      </c>
      <c r="BT43" s="232"/>
      <c r="BU43" s="232"/>
      <c r="BV43" s="232"/>
      <c r="BW43" s="233"/>
      <c r="BX43" s="35">
        <f>((_xlfn.SUMIFS($BX$12:$BX$41,$AB$12:$AB$41,"П",$DE$12:$DE$41,"0")))</f>
        <v>0</v>
      </c>
      <c r="BY43" s="35">
        <f>((_xlfn.SUMIFS($BY$12:$BY$41,$AB$12:$AB$41,"П",$DE$12:$DE$41,"0")))</f>
        <v>0</v>
      </c>
      <c r="BZ43" s="35">
        <f>((_xlfn.SUMIFS($BZ$12:$BZ$41,$AB$12:$AB$41,"П",$DE$12:$DE$41,"0")))</f>
        <v>0</v>
      </c>
      <c r="CA43" s="35">
        <f>((_xlfn.SUMIFS($CA$12:$CA$41,$AB$12:$AB$41,"П",$DE$12:$DE$41,"0")))</f>
        <v>0</v>
      </c>
      <c r="CB43" s="231"/>
      <c r="CC43" s="232"/>
      <c r="CD43" s="232"/>
      <c r="CE43" s="232"/>
      <c r="CF43" s="232"/>
      <c r="CG43" s="233"/>
      <c r="CH43" s="27">
        <f>((_xlfn.SUMIFS($CH$12:$CH$41,$AB$12:$AB$41,"П",$DE$12:$DE$41,"0")))</f>
        <v>0</v>
      </c>
      <c r="CI43" s="231"/>
      <c r="CJ43" s="232"/>
      <c r="CK43" s="232"/>
      <c r="CL43" s="232"/>
      <c r="CM43" s="232"/>
      <c r="CN43" s="233"/>
      <c r="CO43" s="234" t="s">
        <v>38</v>
      </c>
      <c r="CP43" s="235"/>
      <c r="CQ43" s="235"/>
      <c r="CR43" s="235"/>
      <c r="CS43" s="235"/>
      <c r="CT43" s="236"/>
      <c r="CU43" s="237" t="s">
        <v>38</v>
      </c>
      <c r="CV43" s="238"/>
      <c r="CW43" s="238"/>
      <c r="CX43" s="238"/>
      <c r="CY43" s="239"/>
      <c r="CZ43" s="237" t="s">
        <v>38</v>
      </c>
      <c r="DA43" s="238"/>
      <c r="DB43" s="238"/>
      <c r="DC43" s="238"/>
      <c r="DD43" s="239"/>
      <c r="DE43" s="32" t="s">
        <v>39</v>
      </c>
      <c r="DF43" s="28"/>
      <c r="DG43" s="28"/>
      <c r="DH43" s="28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</row>
    <row r="44" spans="1:209" ht="15" customHeight="1">
      <c r="A44" s="228" t="s">
        <v>40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30"/>
      <c r="AB44" s="29" t="s">
        <v>41</v>
      </c>
      <c r="AC44" s="70">
        <f>((_xlfn.SUMIFS($AC$12:$AC$41,$AB$12:$AB$41,"А")))</f>
        <v>0</v>
      </c>
      <c r="AD44" s="30"/>
      <c r="AE44" s="30"/>
      <c r="AF44" s="231" t="s">
        <v>38</v>
      </c>
      <c r="AG44" s="232"/>
      <c r="AH44" s="232"/>
      <c r="AI44" s="232"/>
      <c r="AJ44" s="232"/>
      <c r="AK44" s="232"/>
      <c r="AL44" s="233"/>
      <c r="AM44" s="231" t="s">
        <v>38</v>
      </c>
      <c r="AN44" s="232"/>
      <c r="AO44" s="232"/>
      <c r="AP44" s="232"/>
      <c r="AQ44" s="232"/>
      <c r="AR44" s="232"/>
      <c r="AS44" s="233"/>
      <c r="AT44" s="231" t="s">
        <v>38</v>
      </c>
      <c r="AU44" s="232"/>
      <c r="AV44" s="232"/>
      <c r="AW44" s="232"/>
      <c r="AX44" s="232"/>
      <c r="AY44" s="232"/>
      <c r="AZ44" s="233"/>
      <c r="BA44" s="231">
        <f>((_xlfn.SUMIFS($BA$12:$BA$41,$AB$12:$AB$41,"А",$DE$12:$DE$41,"0")))</f>
        <v>0</v>
      </c>
      <c r="BB44" s="232"/>
      <c r="BC44" s="232"/>
      <c r="BD44" s="232"/>
      <c r="BE44" s="232"/>
      <c r="BF44" s="233"/>
      <c r="BG44" s="231">
        <f>((_xlfn.SUMIFS($BG$12:$BG$41,$AB$12:$AB$41,"А",$DE$12:$DE$41,"0")))</f>
        <v>0</v>
      </c>
      <c r="BH44" s="232"/>
      <c r="BI44" s="232"/>
      <c r="BJ44" s="232"/>
      <c r="BK44" s="232"/>
      <c r="BL44" s="233"/>
      <c r="BM44" s="231">
        <f>((_xlfn.SUMIFS($BG$12:$BG$41,$AB$12:$AB$41,"А",$DE$12:$DE$41,"0")))</f>
        <v>0</v>
      </c>
      <c r="BN44" s="232"/>
      <c r="BO44" s="232"/>
      <c r="BP44" s="232"/>
      <c r="BQ44" s="232"/>
      <c r="BR44" s="233"/>
      <c r="BS44" s="231">
        <f>((_xlfn.SUMIFS($BG$12:$BG$41,$AB$12:$AB$41,"А",$DE$12:$DE$41,"0")))</f>
        <v>0</v>
      </c>
      <c r="BT44" s="232"/>
      <c r="BU44" s="232"/>
      <c r="BV44" s="232"/>
      <c r="BW44" s="233"/>
      <c r="BX44" s="35">
        <f>((_xlfn.SUMIFS($BX$12:$BX$41,$AB$12:$AB$41,"А",$DE$12:$DE$41,"0")))</f>
        <v>0</v>
      </c>
      <c r="BY44" s="35">
        <f>((_xlfn.SUMIFS($BY$12:$BY$41,$AB$12:$AB$41,"А",$DE$12:$DE$41,"0")))</f>
        <v>0</v>
      </c>
      <c r="BZ44" s="35">
        <f>((_xlfn.SUMIFS($BZ$12:$BZ$41,$AB$12:$AB$41,"А",$DE$12:$DE$41,"0")))</f>
        <v>0</v>
      </c>
      <c r="CA44" s="35">
        <f>((_xlfn.SUMIFS($CA$12:$CA$41,$AB$12:$AB$41,"А",$DE$12:$DE$41,"0")))</f>
        <v>0</v>
      </c>
      <c r="CB44" s="231"/>
      <c r="CC44" s="232"/>
      <c r="CD44" s="232"/>
      <c r="CE44" s="232"/>
      <c r="CF44" s="232"/>
      <c r="CG44" s="233"/>
      <c r="CH44" s="27">
        <f>((_xlfn.SUMIFS($CH$12:$CH$41,$AB$12:$AB$41,"А",$DE$12:$DE$41,"0")))</f>
        <v>0</v>
      </c>
      <c r="CI44" s="231"/>
      <c r="CJ44" s="232"/>
      <c r="CK44" s="232"/>
      <c r="CL44" s="232"/>
      <c r="CM44" s="232"/>
      <c r="CN44" s="233"/>
      <c r="CO44" s="237" t="s">
        <v>38</v>
      </c>
      <c r="CP44" s="238"/>
      <c r="CQ44" s="238"/>
      <c r="CR44" s="238"/>
      <c r="CS44" s="238"/>
      <c r="CT44" s="239"/>
      <c r="CU44" s="237" t="s">
        <v>38</v>
      </c>
      <c r="CV44" s="238"/>
      <c r="CW44" s="238"/>
      <c r="CX44" s="238"/>
      <c r="CY44" s="239"/>
      <c r="CZ44" s="237" t="s">
        <v>38</v>
      </c>
      <c r="DA44" s="238"/>
      <c r="DB44" s="238"/>
      <c r="DC44" s="238"/>
      <c r="DD44" s="239"/>
      <c r="DE44" s="31" t="s">
        <v>39</v>
      </c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</row>
    <row r="45" spans="1:209" ht="22.5" customHeight="1">
      <c r="A45" s="249" t="s">
        <v>42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1"/>
      <c r="AB45" s="29" t="s">
        <v>35</v>
      </c>
      <c r="AC45" s="51">
        <f>((_xlfn.SUMIFS($AC$12:$AC$18,$AB$12:$AB$18,"В")))</f>
        <v>2.72</v>
      </c>
      <c r="AD45" s="30"/>
      <c r="AE45" s="30"/>
      <c r="AF45" s="231" t="s">
        <v>38</v>
      </c>
      <c r="AG45" s="232"/>
      <c r="AH45" s="232"/>
      <c r="AI45" s="232"/>
      <c r="AJ45" s="232"/>
      <c r="AK45" s="232"/>
      <c r="AL45" s="233"/>
      <c r="AM45" s="231" t="s">
        <v>38</v>
      </c>
      <c r="AN45" s="232"/>
      <c r="AO45" s="232"/>
      <c r="AP45" s="232"/>
      <c r="AQ45" s="232"/>
      <c r="AR45" s="232"/>
      <c r="AS45" s="233"/>
      <c r="AT45" s="231" t="s">
        <v>38</v>
      </c>
      <c r="AU45" s="232"/>
      <c r="AV45" s="232"/>
      <c r="AW45" s="232"/>
      <c r="AX45" s="232"/>
      <c r="AY45" s="232"/>
      <c r="AZ45" s="233"/>
      <c r="BA45" s="231">
        <f>((_xlfn.SUMIFS($BA$12:$BA$41,$AB$12:$AB$41,"В",$DE$12:$DE$41,"0")))</f>
        <v>0</v>
      </c>
      <c r="BB45" s="232"/>
      <c r="BC45" s="232"/>
      <c r="BD45" s="232"/>
      <c r="BE45" s="232"/>
      <c r="BF45" s="233"/>
      <c r="BG45" s="231">
        <f>((_xlfn.SUMIFS($BG$12:$BG$41,$AB$12:$AB$41,"В",$DE$12:$DE$41,"0")))</f>
        <v>0</v>
      </c>
      <c r="BH45" s="232"/>
      <c r="BI45" s="232"/>
      <c r="BJ45" s="232"/>
      <c r="BK45" s="232"/>
      <c r="BL45" s="233"/>
      <c r="BM45" s="231">
        <f>((_xlfn.SUMIFS($BG$12:$BG$41,$AB$12:$AB$41,"В",$DE$12:$DE$41,"0")))</f>
        <v>0</v>
      </c>
      <c r="BN45" s="232"/>
      <c r="BO45" s="232"/>
      <c r="BP45" s="232"/>
      <c r="BQ45" s="232"/>
      <c r="BR45" s="233"/>
      <c r="BS45" s="231">
        <f>((_xlfn.SUMIFS($BG$12:$BG$41,$AB$12:$AB$41,"В",$DE$12:$DE$41,"0")))</f>
        <v>0</v>
      </c>
      <c r="BT45" s="232"/>
      <c r="BU45" s="232"/>
      <c r="BV45" s="232"/>
      <c r="BW45" s="233"/>
      <c r="BX45" s="35">
        <f>((_xlfn.SUMIFS($BX$12:$BX$41,$AB$12:$AB$41,"В",$DE$12:$DE$41,"0")))</f>
        <v>0</v>
      </c>
      <c r="BY45" s="35">
        <f>((_xlfn.SUMIFS($BY$12:$BY$41,$AB$12:$AB$41,"В",$DE$12:$DE$41,"0")))</f>
        <v>0</v>
      </c>
      <c r="BZ45" s="35">
        <f>((_xlfn.SUMIFS($BZ$12:$BZ$41,$AB$12:$AB$41,"В",$DE$12:$DE$41,"0")))</f>
        <v>0</v>
      </c>
      <c r="CA45" s="35">
        <f>((_xlfn.SUMIFS($CA$12:$CA$41,$AB$12:$AB$41,"В",$DE$12:$DE$41,"0")))</f>
        <v>0</v>
      </c>
      <c r="CB45" s="231"/>
      <c r="CC45" s="232"/>
      <c r="CD45" s="232"/>
      <c r="CE45" s="232"/>
      <c r="CF45" s="232"/>
      <c r="CG45" s="233"/>
      <c r="CH45" s="27">
        <f>((_xlfn.SUMIFS($CH$12:$CH$41,$AB$12:$AB$41,"В",$DE$12:$DE$41,"0")))</f>
        <v>0</v>
      </c>
      <c r="CI45" s="231"/>
      <c r="CJ45" s="232"/>
      <c r="CK45" s="232"/>
      <c r="CL45" s="232"/>
      <c r="CM45" s="232"/>
      <c r="CN45" s="233"/>
      <c r="CO45" s="237" t="s">
        <v>38</v>
      </c>
      <c r="CP45" s="238"/>
      <c r="CQ45" s="238"/>
      <c r="CR45" s="238"/>
      <c r="CS45" s="238"/>
      <c r="CT45" s="239"/>
      <c r="CU45" s="237" t="s">
        <v>38</v>
      </c>
      <c r="CV45" s="238"/>
      <c r="CW45" s="238"/>
      <c r="CX45" s="238"/>
      <c r="CY45" s="239"/>
      <c r="CZ45" s="237" t="s">
        <v>38</v>
      </c>
      <c r="DA45" s="238"/>
      <c r="DB45" s="238"/>
      <c r="DC45" s="238"/>
      <c r="DD45" s="239"/>
      <c r="DE45" s="31">
        <v>0</v>
      </c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</row>
    <row r="46" spans="1:209" s="62" customFormat="1" ht="15">
      <c r="A46" s="252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55" t="s">
        <v>35</v>
      </c>
      <c r="AC46" s="72">
        <f>((_xlfn.SUMIFS($AC$12:$AC$41,$AB$12:$AB$41,"В",$DE$12:$DE$41,"1")))</f>
        <v>2.72</v>
      </c>
      <c r="AD46" s="57"/>
      <c r="AE46" s="57"/>
      <c r="AF46" s="246" t="s">
        <v>38</v>
      </c>
      <c r="AG46" s="247"/>
      <c r="AH46" s="247"/>
      <c r="AI46" s="247"/>
      <c r="AJ46" s="247"/>
      <c r="AK46" s="247"/>
      <c r="AL46" s="248"/>
      <c r="AM46" s="246" t="s">
        <v>38</v>
      </c>
      <c r="AN46" s="247"/>
      <c r="AO46" s="247"/>
      <c r="AP46" s="247"/>
      <c r="AQ46" s="247"/>
      <c r="AR46" s="247"/>
      <c r="AS46" s="248"/>
      <c r="AT46" s="246" t="s">
        <v>38</v>
      </c>
      <c r="AU46" s="247"/>
      <c r="AV46" s="247"/>
      <c r="AW46" s="247"/>
      <c r="AX46" s="247"/>
      <c r="AY46" s="247"/>
      <c r="AZ46" s="248"/>
      <c r="BA46" s="246">
        <f>((_xlfn.SUMIFS($BA$12:$BA$41,$AB$12:$AB$41,"В",$DE$12:$DE$41,"1")))</f>
        <v>1</v>
      </c>
      <c r="BB46" s="247"/>
      <c r="BC46" s="247"/>
      <c r="BD46" s="247"/>
      <c r="BE46" s="247"/>
      <c r="BF46" s="248"/>
      <c r="BG46" s="246">
        <f>((_xlfn.SUMIFS($BG$12:$BG$41,$AB$12:$AB$41,"В",$DE$12:$DE$41,"1")))</f>
        <v>0</v>
      </c>
      <c r="BH46" s="247"/>
      <c r="BI46" s="247"/>
      <c r="BJ46" s="247"/>
      <c r="BK46" s="247"/>
      <c r="BL46" s="248"/>
      <c r="BM46" s="246">
        <f>((_xlfn.SUMIFS($BG$12:$BG$41,$AB$12:$AB$41,"В",$DE$12:$DE$41,"1")))</f>
        <v>0</v>
      </c>
      <c r="BN46" s="247"/>
      <c r="BO46" s="247"/>
      <c r="BP46" s="247"/>
      <c r="BQ46" s="247"/>
      <c r="BR46" s="248"/>
      <c r="BS46" s="246">
        <f>((_xlfn.SUMIFS($BG$12:$BG$41,$AB$12:$AB$41,"В",$DE$12:$DE$41,"1")))</f>
        <v>0</v>
      </c>
      <c r="BT46" s="247"/>
      <c r="BU46" s="247"/>
      <c r="BV46" s="247"/>
      <c r="BW46" s="248"/>
      <c r="BX46" s="58">
        <f>((_xlfn.SUMIFS($BX$12:$BX$41,$AB$12:$AB$41,"В",$DE$12:$DE$41,"1")))</f>
        <v>0</v>
      </c>
      <c r="BY46" s="58">
        <f>((_xlfn.SUMIFS($BY$12:$BY$41,$AB$12:$AB$41,"В",$DE$12:$DE$41,"0")))</f>
        <v>0</v>
      </c>
      <c r="BZ46" s="58">
        <f>((_xlfn.SUMIFS($BZ$12:$BZ$41,$AB$12:$AB$41,"В",$DE$12:$DE$41,"0")))</f>
        <v>0</v>
      </c>
      <c r="CA46" s="58">
        <f>((_xlfn.SUMIFS($CA$12:$CA$41,$AB$12:$AB$41,"В",$DE$12:$DE$41,"0")))</f>
        <v>0</v>
      </c>
      <c r="CB46" s="246"/>
      <c r="CC46" s="247"/>
      <c r="CD46" s="247"/>
      <c r="CE46" s="247"/>
      <c r="CF46" s="247"/>
      <c r="CG46" s="248"/>
      <c r="CH46" s="74">
        <f>((_xlfn.SUMIFS($CH$12:$CH$41,$AB$12:$AB$41,"В",$DE$12:$DE$41,"1")))</f>
        <v>0</v>
      </c>
      <c r="CI46" s="246"/>
      <c r="CJ46" s="247"/>
      <c r="CK46" s="247"/>
      <c r="CL46" s="247"/>
      <c r="CM46" s="247"/>
      <c r="CN46" s="248"/>
      <c r="CO46" s="256" t="s">
        <v>38</v>
      </c>
      <c r="CP46" s="257"/>
      <c r="CQ46" s="257"/>
      <c r="CR46" s="257"/>
      <c r="CS46" s="257"/>
      <c r="CT46" s="258"/>
      <c r="CU46" s="256" t="s">
        <v>38</v>
      </c>
      <c r="CV46" s="257"/>
      <c r="CW46" s="257"/>
      <c r="CX46" s="257"/>
      <c r="CY46" s="258"/>
      <c r="CZ46" s="256" t="s">
        <v>38</v>
      </c>
      <c r="DA46" s="257"/>
      <c r="DB46" s="257"/>
      <c r="DC46" s="257"/>
      <c r="DD46" s="258"/>
      <c r="DE46" s="60">
        <v>1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</row>
    <row r="47" spans="1:209" s="62" customFormat="1" ht="15" customHeight="1">
      <c r="A47" s="243" t="s">
        <v>43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5"/>
      <c r="AB47" s="55" t="s">
        <v>44</v>
      </c>
      <c r="AC47" s="56">
        <f>((_xlfn.SUMIFS($AC$12:$AC$41,$AB$12:$AB$41,"В1",$DE$12:$DE$41,"1")))</f>
        <v>0</v>
      </c>
      <c r="AD47" s="57"/>
      <c r="AE47" s="57"/>
      <c r="AF47" s="246" t="s">
        <v>38</v>
      </c>
      <c r="AG47" s="247"/>
      <c r="AH47" s="247"/>
      <c r="AI47" s="247"/>
      <c r="AJ47" s="247"/>
      <c r="AK47" s="247"/>
      <c r="AL47" s="248"/>
      <c r="AM47" s="246" t="s">
        <v>38</v>
      </c>
      <c r="AN47" s="247"/>
      <c r="AO47" s="247"/>
      <c r="AP47" s="247"/>
      <c r="AQ47" s="247"/>
      <c r="AR47" s="247"/>
      <c r="AS47" s="248"/>
      <c r="AT47" s="246" t="s">
        <v>38</v>
      </c>
      <c r="AU47" s="247"/>
      <c r="AV47" s="247"/>
      <c r="AW47" s="247"/>
      <c r="AX47" s="247"/>
      <c r="AY47" s="247"/>
      <c r="AZ47" s="248"/>
      <c r="BA47" s="246">
        <f>((_xlfn.SUMIFS($BA$12:$BA$41,$AB$12:$AB$41,"В1",$DE$12:$DE$41,"1")))</f>
        <v>0</v>
      </c>
      <c r="BB47" s="247"/>
      <c r="BC47" s="247"/>
      <c r="BD47" s="247"/>
      <c r="BE47" s="247"/>
      <c r="BF47" s="248"/>
      <c r="BG47" s="246">
        <f>((_xlfn.SUMIFS($BG$12:$BG$41,$AB$12:$AB$41,"В1",$DE$12:$DE$41,"1")))</f>
        <v>0</v>
      </c>
      <c r="BH47" s="247"/>
      <c r="BI47" s="247"/>
      <c r="BJ47" s="247"/>
      <c r="BK47" s="247"/>
      <c r="BL47" s="248"/>
      <c r="BM47" s="246">
        <f>((_xlfn.SUMIFS($BG$12:$BG$41,$AB$12:$AB$41,"В1",$DE$12:$DE$41,"1")))</f>
        <v>0</v>
      </c>
      <c r="BN47" s="247"/>
      <c r="BO47" s="247"/>
      <c r="BP47" s="247"/>
      <c r="BQ47" s="247"/>
      <c r="BR47" s="248"/>
      <c r="BS47" s="246">
        <f>((_xlfn.SUMIFS($BG$12:$BG$41,$AB$12:$AB$41,"В1",$DE$12:$DE$41,"1")))</f>
        <v>0</v>
      </c>
      <c r="BT47" s="247"/>
      <c r="BU47" s="247"/>
      <c r="BV47" s="247"/>
      <c r="BW47" s="248"/>
      <c r="BX47" s="58">
        <f>((_xlfn.SUMIFS($BX$12:$BX$41,$AB$12:$AB$41,"В1",$DE$12:$DE$41,"1")))</f>
        <v>0</v>
      </c>
      <c r="BY47" s="58">
        <f>((_xlfn.SUMIFS($BY$12:$BY$41,$AB$12:$AB$41,"В1",$DE$12:$DE$41,"1")))</f>
        <v>0</v>
      </c>
      <c r="BZ47" s="58">
        <f>((_xlfn.SUMIFS($BZ$12:$BZ$41,$AB$12:$AB$41,"В1",$DE$12:$DE$41,"1")))</f>
        <v>0</v>
      </c>
      <c r="CA47" s="58">
        <f>((_xlfn.SUMIFS($CA$12:$CA$41,$AB$12:$AB$41,"В1",$DE$12:$DE$41,"1")))</f>
        <v>0</v>
      </c>
      <c r="CB47" s="246"/>
      <c r="CC47" s="247"/>
      <c r="CD47" s="247"/>
      <c r="CE47" s="247"/>
      <c r="CF47" s="247"/>
      <c r="CG47" s="248"/>
      <c r="CH47" s="74">
        <f>((_xlfn.SUMIFS($CH$12:$CH$41,$AB$12:$AB$41,"В1",$DE$12:$DE$41,"1")))</f>
        <v>0</v>
      </c>
      <c r="CI47" s="246"/>
      <c r="CJ47" s="247"/>
      <c r="CK47" s="247"/>
      <c r="CL47" s="247"/>
      <c r="CM47" s="247"/>
      <c r="CN47" s="248"/>
      <c r="CO47" s="256" t="s">
        <v>38</v>
      </c>
      <c r="CP47" s="257"/>
      <c r="CQ47" s="257"/>
      <c r="CR47" s="257"/>
      <c r="CS47" s="257"/>
      <c r="CT47" s="258"/>
      <c r="CU47" s="256" t="s">
        <v>38</v>
      </c>
      <c r="CV47" s="257"/>
      <c r="CW47" s="257"/>
      <c r="CX47" s="257"/>
      <c r="CY47" s="258"/>
      <c r="CZ47" s="256" t="s">
        <v>38</v>
      </c>
      <c r="DA47" s="257"/>
      <c r="DB47" s="257"/>
      <c r="DC47" s="257"/>
      <c r="DD47" s="258"/>
      <c r="DE47" s="60" t="s">
        <v>33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</row>
    <row r="48" spans="5:58" s="14" customFormat="1" ht="12.75"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15"/>
      <c r="AC48" s="15"/>
      <c r="AD48" s="16"/>
      <c r="AE48" s="16"/>
      <c r="BA48" s="260"/>
      <c r="BB48" s="260"/>
      <c r="BC48" s="260"/>
      <c r="BD48" s="260"/>
      <c r="BE48" s="260"/>
      <c r="BF48" s="260"/>
    </row>
  </sheetData>
  <sheetProtection/>
  <mergeCells count="628">
    <mergeCell ref="CI47:CN47"/>
    <mergeCell ref="CO47:CT47"/>
    <mergeCell ref="CU47:CY47"/>
    <mergeCell ref="CZ47:DD47"/>
    <mergeCell ref="E48:AA48"/>
    <mergeCell ref="BA48:BF48"/>
    <mergeCell ref="CZ46:DD46"/>
    <mergeCell ref="A47:AA47"/>
    <mergeCell ref="AF47:AL47"/>
    <mergeCell ref="AM47:AS47"/>
    <mergeCell ref="AT47:AZ47"/>
    <mergeCell ref="BA47:BF47"/>
    <mergeCell ref="BG47:BL47"/>
    <mergeCell ref="BM47:BR47"/>
    <mergeCell ref="BS47:BW47"/>
    <mergeCell ref="CB47:CG47"/>
    <mergeCell ref="BM46:BR46"/>
    <mergeCell ref="BS46:BW46"/>
    <mergeCell ref="CB46:CG46"/>
    <mergeCell ref="CI46:CN46"/>
    <mergeCell ref="CO46:CT46"/>
    <mergeCell ref="CU46:CY46"/>
    <mergeCell ref="CB45:CG45"/>
    <mergeCell ref="CI45:CN45"/>
    <mergeCell ref="CO45:CT45"/>
    <mergeCell ref="CU45:CY45"/>
    <mergeCell ref="CZ45:DD45"/>
    <mergeCell ref="AF46:AL46"/>
    <mergeCell ref="AM46:AS46"/>
    <mergeCell ref="AT46:AZ46"/>
    <mergeCell ref="BA46:BF46"/>
    <mergeCell ref="BG46:BL46"/>
    <mergeCell ref="CU44:CY44"/>
    <mergeCell ref="CZ44:DD44"/>
    <mergeCell ref="A45:AA46"/>
    <mergeCell ref="AF45:AL45"/>
    <mergeCell ref="AM45:AS45"/>
    <mergeCell ref="AT45:AZ45"/>
    <mergeCell ref="BA45:BF45"/>
    <mergeCell ref="BG45:BL45"/>
    <mergeCell ref="BM45:BR45"/>
    <mergeCell ref="BS45:BW45"/>
    <mergeCell ref="BG44:BL44"/>
    <mergeCell ref="BM44:BR44"/>
    <mergeCell ref="BS44:BW44"/>
    <mergeCell ref="CB44:CG44"/>
    <mergeCell ref="CI44:CN44"/>
    <mergeCell ref="CO44:CT44"/>
    <mergeCell ref="CB43:CG43"/>
    <mergeCell ref="CI43:CN43"/>
    <mergeCell ref="CO43:CT43"/>
    <mergeCell ref="CU43:CY43"/>
    <mergeCell ref="CZ43:DD43"/>
    <mergeCell ref="A44:AA44"/>
    <mergeCell ref="AF44:AL44"/>
    <mergeCell ref="AM44:AS44"/>
    <mergeCell ref="AT44:AZ44"/>
    <mergeCell ref="BA44:BF44"/>
    <mergeCell ref="CU42:CY42"/>
    <mergeCell ref="CZ42:DD42"/>
    <mergeCell ref="A43:AA43"/>
    <mergeCell ref="AF43:AL43"/>
    <mergeCell ref="AM43:AS43"/>
    <mergeCell ref="AT43:AZ43"/>
    <mergeCell ref="BA43:BF43"/>
    <mergeCell ref="BG43:BL43"/>
    <mergeCell ref="BM43:BR43"/>
    <mergeCell ref="BS43:BW43"/>
    <mergeCell ref="BG42:BL42"/>
    <mergeCell ref="BM42:BR42"/>
    <mergeCell ref="BS42:BW42"/>
    <mergeCell ref="CB42:CG42"/>
    <mergeCell ref="CI42:CN42"/>
    <mergeCell ref="CO42:CT42"/>
    <mergeCell ref="CB41:CG41"/>
    <mergeCell ref="CI41:CN41"/>
    <mergeCell ref="CO41:CT41"/>
    <mergeCell ref="CU41:CY41"/>
    <mergeCell ref="CZ41:DD41"/>
    <mergeCell ref="A42:AA42"/>
    <mergeCell ref="AF42:AL42"/>
    <mergeCell ref="AM42:AS42"/>
    <mergeCell ref="AT42:AZ42"/>
    <mergeCell ref="BA42:BF42"/>
    <mergeCell ref="AM41:AS41"/>
    <mergeCell ref="AT41:AZ41"/>
    <mergeCell ref="BA41:BF41"/>
    <mergeCell ref="BG41:BL41"/>
    <mergeCell ref="BM41:BR41"/>
    <mergeCell ref="BS41:BW41"/>
    <mergeCell ref="CB40:CG40"/>
    <mergeCell ref="CI40:CN40"/>
    <mergeCell ref="CO40:CT40"/>
    <mergeCell ref="CU40:CY40"/>
    <mergeCell ref="CZ40:DD40"/>
    <mergeCell ref="A41:F41"/>
    <mergeCell ref="G41:L41"/>
    <mergeCell ref="P41:U41"/>
    <mergeCell ref="V41:AA41"/>
    <mergeCell ref="AF41:AL41"/>
    <mergeCell ref="AM40:AS40"/>
    <mergeCell ref="AT40:AZ40"/>
    <mergeCell ref="BA40:BF40"/>
    <mergeCell ref="BG40:BL40"/>
    <mergeCell ref="BM40:BR40"/>
    <mergeCell ref="BS40:BW40"/>
    <mergeCell ref="CB39:CG39"/>
    <mergeCell ref="CI39:CN39"/>
    <mergeCell ref="CO39:CT39"/>
    <mergeCell ref="CU39:CY39"/>
    <mergeCell ref="CZ39:DD39"/>
    <mergeCell ref="A40:F40"/>
    <mergeCell ref="G40:L40"/>
    <mergeCell ref="P40:U40"/>
    <mergeCell ref="V40:AA40"/>
    <mergeCell ref="AF40:AL40"/>
    <mergeCell ref="AM39:AS39"/>
    <mergeCell ref="AT39:AZ39"/>
    <mergeCell ref="BA39:BF39"/>
    <mergeCell ref="BG39:BL39"/>
    <mergeCell ref="BM39:BR39"/>
    <mergeCell ref="BS39:BW39"/>
    <mergeCell ref="CB38:CG38"/>
    <mergeCell ref="CI38:CN38"/>
    <mergeCell ref="CO38:CT38"/>
    <mergeCell ref="CU38:CY38"/>
    <mergeCell ref="CZ38:DD38"/>
    <mergeCell ref="A39:F39"/>
    <mergeCell ref="G39:L39"/>
    <mergeCell ref="P39:U39"/>
    <mergeCell ref="V39:AA39"/>
    <mergeCell ref="AF39:AL39"/>
    <mergeCell ref="AM38:AS38"/>
    <mergeCell ref="AT38:AZ38"/>
    <mergeCell ref="BA38:BF38"/>
    <mergeCell ref="BG38:BL38"/>
    <mergeCell ref="BM38:BR38"/>
    <mergeCell ref="BS38:BW38"/>
    <mergeCell ref="CB37:CG37"/>
    <mergeCell ref="CI37:CN37"/>
    <mergeCell ref="CO37:CT37"/>
    <mergeCell ref="CU37:CY37"/>
    <mergeCell ref="CZ37:DD37"/>
    <mergeCell ref="A38:F38"/>
    <mergeCell ref="G38:L38"/>
    <mergeCell ref="P38:U38"/>
    <mergeCell ref="V38:AA38"/>
    <mergeCell ref="AF38:AL38"/>
    <mergeCell ref="AM37:AS37"/>
    <mergeCell ref="AT37:AZ37"/>
    <mergeCell ref="BA37:BF37"/>
    <mergeCell ref="BG37:BL37"/>
    <mergeCell ref="BM37:BR37"/>
    <mergeCell ref="BS37:BW37"/>
    <mergeCell ref="CB36:CG36"/>
    <mergeCell ref="CI36:CN36"/>
    <mergeCell ref="CO36:CT36"/>
    <mergeCell ref="CU36:CY36"/>
    <mergeCell ref="CZ36:DD36"/>
    <mergeCell ref="A37:F37"/>
    <mergeCell ref="G37:L37"/>
    <mergeCell ref="P37:U37"/>
    <mergeCell ref="V37:AA37"/>
    <mergeCell ref="AF37:AL37"/>
    <mergeCell ref="AM36:AS36"/>
    <mergeCell ref="AT36:AZ36"/>
    <mergeCell ref="BA36:BF36"/>
    <mergeCell ref="BG36:BL36"/>
    <mergeCell ref="BM36:BR36"/>
    <mergeCell ref="BS36:BW36"/>
    <mergeCell ref="CB35:CG35"/>
    <mergeCell ref="CI35:CN35"/>
    <mergeCell ref="CO35:CT35"/>
    <mergeCell ref="CU35:CY35"/>
    <mergeCell ref="CZ35:DD35"/>
    <mergeCell ref="A36:F36"/>
    <mergeCell ref="G36:L36"/>
    <mergeCell ref="P36:U36"/>
    <mergeCell ref="V36:AA36"/>
    <mergeCell ref="AF36:AL36"/>
    <mergeCell ref="AM35:AS35"/>
    <mergeCell ref="AT35:AZ35"/>
    <mergeCell ref="BA35:BF35"/>
    <mergeCell ref="BG35:BL35"/>
    <mergeCell ref="BM35:BR35"/>
    <mergeCell ref="BS35:BW35"/>
    <mergeCell ref="CB34:CG34"/>
    <mergeCell ref="CI34:CN34"/>
    <mergeCell ref="CO34:CT34"/>
    <mergeCell ref="CU34:CY34"/>
    <mergeCell ref="CZ34:DD34"/>
    <mergeCell ref="A35:F35"/>
    <mergeCell ref="G35:L35"/>
    <mergeCell ref="P35:U35"/>
    <mergeCell ref="V35:AA35"/>
    <mergeCell ref="AF35:AL35"/>
    <mergeCell ref="AM34:AS34"/>
    <mergeCell ref="AT34:AZ34"/>
    <mergeCell ref="BA34:BF34"/>
    <mergeCell ref="BG34:BL34"/>
    <mergeCell ref="BM34:BR34"/>
    <mergeCell ref="BS34:BW34"/>
    <mergeCell ref="CB33:CG33"/>
    <mergeCell ref="CI33:CN33"/>
    <mergeCell ref="CO33:CT33"/>
    <mergeCell ref="CU33:CY33"/>
    <mergeCell ref="CZ33:DD33"/>
    <mergeCell ref="A34:F34"/>
    <mergeCell ref="G34:L34"/>
    <mergeCell ref="P34:U34"/>
    <mergeCell ref="V34:AA34"/>
    <mergeCell ref="AF34:AL34"/>
    <mergeCell ref="AM33:AS33"/>
    <mergeCell ref="AT33:AZ33"/>
    <mergeCell ref="BA33:BF33"/>
    <mergeCell ref="BG33:BL33"/>
    <mergeCell ref="BM33:BR33"/>
    <mergeCell ref="BS33:BW33"/>
    <mergeCell ref="CB32:CG32"/>
    <mergeCell ref="CI32:CN32"/>
    <mergeCell ref="CO32:CT32"/>
    <mergeCell ref="CU32:CY32"/>
    <mergeCell ref="CZ32:DD32"/>
    <mergeCell ref="A33:F33"/>
    <mergeCell ref="G33:L33"/>
    <mergeCell ref="P33:U33"/>
    <mergeCell ref="V33:AA33"/>
    <mergeCell ref="AF33:AL33"/>
    <mergeCell ref="AM32:AS32"/>
    <mergeCell ref="AT32:AZ32"/>
    <mergeCell ref="BA32:BF32"/>
    <mergeCell ref="BG32:BL32"/>
    <mergeCell ref="BM32:BR32"/>
    <mergeCell ref="BS32:BW32"/>
    <mergeCell ref="CB31:CG31"/>
    <mergeCell ref="CI31:CN31"/>
    <mergeCell ref="CO31:CT31"/>
    <mergeCell ref="CU31:CY31"/>
    <mergeCell ref="CZ31:DD31"/>
    <mergeCell ref="A32:F32"/>
    <mergeCell ref="G32:L32"/>
    <mergeCell ref="P32:U32"/>
    <mergeCell ref="V32:AA32"/>
    <mergeCell ref="AF32:AL32"/>
    <mergeCell ref="AM31:AS31"/>
    <mergeCell ref="AT31:AZ31"/>
    <mergeCell ref="BA31:BF31"/>
    <mergeCell ref="BG31:BL31"/>
    <mergeCell ref="BM31:BR31"/>
    <mergeCell ref="BS31:BW31"/>
    <mergeCell ref="CB30:CG30"/>
    <mergeCell ref="CI30:CN30"/>
    <mergeCell ref="CO30:CT30"/>
    <mergeCell ref="CU30:CY30"/>
    <mergeCell ref="CZ30:DD30"/>
    <mergeCell ref="A31:F31"/>
    <mergeCell ref="G31:L31"/>
    <mergeCell ref="P31:U31"/>
    <mergeCell ref="V31:AA31"/>
    <mergeCell ref="AF31:AL31"/>
    <mergeCell ref="AM30:AS30"/>
    <mergeCell ref="AT30:AZ30"/>
    <mergeCell ref="BA30:BF30"/>
    <mergeCell ref="BG30:BL30"/>
    <mergeCell ref="BM30:BR30"/>
    <mergeCell ref="BS30:BW30"/>
    <mergeCell ref="CB29:CG29"/>
    <mergeCell ref="CI29:CN29"/>
    <mergeCell ref="CO29:CT29"/>
    <mergeCell ref="CU29:CY29"/>
    <mergeCell ref="CZ29:DD29"/>
    <mergeCell ref="A30:F30"/>
    <mergeCell ref="G30:L30"/>
    <mergeCell ref="P30:U30"/>
    <mergeCell ref="V30:AA30"/>
    <mergeCell ref="AF30:AL30"/>
    <mergeCell ref="AM29:AS29"/>
    <mergeCell ref="AT29:AZ29"/>
    <mergeCell ref="BA29:BF29"/>
    <mergeCell ref="BG29:BL29"/>
    <mergeCell ref="BM29:BR29"/>
    <mergeCell ref="BS29:BW29"/>
    <mergeCell ref="CB28:CG28"/>
    <mergeCell ref="CI28:CN28"/>
    <mergeCell ref="CO28:CT28"/>
    <mergeCell ref="CU28:CY28"/>
    <mergeCell ref="CZ28:DD28"/>
    <mergeCell ref="A29:F29"/>
    <mergeCell ref="G29:L29"/>
    <mergeCell ref="P29:U29"/>
    <mergeCell ref="V29:AA29"/>
    <mergeCell ref="AF29:AL29"/>
    <mergeCell ref="AM28:AS28"/>
    <mergeCell ref="AT28:AZ28"/>
    <mergeCell ref="BA28:BF28"/>
    <mergeCell ref="BG28:BL28"/>
    <mergeCell ref="BM28:BR28"/>
    <mergeCell ref="BS28:BW28"/>
    <mergeCell ref="CB27:CG27"/>
    <mergeCell ref="CI27:CN27"/>
    <mergeCell ref="CO27:CT27"/>
    <mergeCell ref="CU27:CY27"/>
    <mergeCell ref="CZ27:DD27"/>
    <mergeCell ref="A28:F28"/>
    <mergeCell ref="G28:L28"/>
    <mergeCell ref="P28:U28"/>
    <mergeCell ref="V28:AA28"/>
    <mergeCell ref="AF28:AL28"/>
    <mergeCell ref="AM27:AS27"/>
    <mergeCell ref="AT27:AZ27"/>
    <mergeCell ref="BA27:BF27"/>
    <mergeCell ref="BG27:BL27"/>
    <mergeCell ref="BM27:BR27"/>
    <mergeCell ref="BS27:BW27"/>
    <mergeCell ref="CB26:CG26"/>
    <mergeCell ref="CI26:CN26"/>
    <mergeCell ref="CO26:CT26"/>
    <mergeCell ref="CU26:CY26"/>
    <mergeCell ref="CZ26:DD26"/>
    <mergeCell ref="A27:F27"/>
    <mergeCell ref="G27:L27"/>
    <mergeCell ref="P27:U27"/>
    <mergeCell ref="V27:AA27"/>
    <mergeCell ref="AF27:AL27"/>
    <mergeCell ref="AM26:AS26"/>
    <mergeCell ref="AT26:AZ26"/>
    <mergeCell ref="BA26:BF26"/>
    <mergeCell ref="BG26:BL26"/>
    <mergeCell ref="BM26:BR26"/>
    <mergeCell ref="BS26:BW26"/>
    <mergeCell ref="CB25:CG25"/>
    <mergeCell ref="CI25:CN25"/>
    <mergeCell ref="CO25:CT25"/>
    <mergeCell ref="CU25:CY25"/>
    <mergeCell ref="CZ25:DD25"/>
    <mergeCell ref="A26:F26"/>
    <mergeCell ref="G26:L26"/>
    <mergeCell ref="P26:U26"/>
    <mergeCell ref="V26:AA26"/>
    <mergeCell ref="AF26:AL26"/>
    <mergeCell ref="AM25:AS25"/>
    <mergeCell ref="AT25:AZ25"/>
    <mergeCell ref="BA25:BF25"/>
    <mergeCell ref="BG25:BL25"/>
    <mergeCell ref="BM25:BR25"/>
    <mergeCell ref="BS25:BW25"/>
    <mergeCell ref="CB24:CG24"/>
    <mergeCell ref="CI24:CN24"/>
    <mergeCell ref="CO24:CT24"/>
    <mergeCell ref="CU24:CY24"/>
    <mergeCell ref="CZ24:DD24"/>
    <mergeCell ref="A25:F25"/>
    <mergeCell ref="G25:L25"/>
    <mergeCell ref="P25:U25"/>
    <mergeCell ref="V25:AA25"/>
    <mergeCell ref="AF25:AL25"/>
    <mergeCell ref="AM24:AS24"/>
    <mergeCell ref="AT24:AZ24"/>
    <mergeCell ref="BA24:BF24"/>
    <mergeCell ref="BG24:BL24"/>
    <mergeCell ref="BM24:BR24"/>
    <mergeCell ref="BS24:BW24"/>
    <mergeCell ref="CB23:CG23"/>
    <mergeCell ref="CI23:CN23"/>
    <mergeCell ref="CO23:CT23"/>
    <mergeCell ref="CU23:CY23"/>
    <mergeCell ref="CZ23:DD23"/>
    <mergeCell ref="A24:F24"/>
    <mergeCell ref="G24:L24"/>
    <mergeCell ref="P24:U24"/>
    <mergeCell ref="V24:AA24"/>
    <mergeCell ref="AF24:AL24"/>
    <mergeCell ref="AM23:AS23"/>
    <mergeCell ref="AT23:AZ23"/>
    <mergeCell ref="BA23:BF23"/>
    <mergeCell ref="BG23:BL23"/>
    <mergeCell ref="BM23:BR23"/>
    <mergeCell ref="BS23:BW23"/>
    <mergeCell ref="CB22:CG22"/>
    <mergeCell ref="CI22:CN22"/>
    <mergeCell ref="CO22:CT22"/>
    <mergeCell ref="CU22:CY22"/>
    <mergeCell ref="CZ22:DD22"/>
    <mergeCell ref="A23:F23"/>
    <mergeCell ref="G23:L23"/>
    <mergeCell ref="P23:U23"/>
    <mergeCell ref="V23:AA23"/>
    <mergeCell ref="AF23:AL23"/>
    <mergeCell ref="AM22:AS22"/>
    <mergeCell ref="AT22:AZ22"/>
    <mergeCell ref="BA22:BF22"/>
    <mergeCell ref="BG22:BL22"/>
    <mergeCell ref="BM22:BR22"/>
    <mergeCell ref="BS22:BW22"/>
    <mergeCell ref="CB21:CG21"/>
    <mergeCell ref="CI21:CN21"/>
    <mergeCell ref="CO21:CT21"/>
    <mergeCell ref="CU21:CY21"/>
    <mergeCell ref="CZ21:DD21"/>
    <mergeCell ref="A22:F22"/>
    <mergeCell ref="G22:L22"/>
    <mergeCell ref="P22:U22"/>
    <mergeCell ref="V22:AA22"/>
    <mergeCell ref="AF22:AL22"/>
    <mergeCell ref="AM21:AS21"/>
    <mergeCell ref="AT21:AZ21"/>
    <mergeCell ref="BA21:BF21"/>
    <mergeCell ref="BG21:BL21"/>
    <mergeCell ref="BM21:BR21"/>
    <mergeCell ref="BS21:BW21"/>
    <mergeCell ref="CB20:CG20"/>
    <mergeCell ref="CI20:CN20"/>
    <mergeCell ref="CO20:CT20"/>
    <mergeCell ref="CU20:CY20"/>
    <mergeCell ref="CZ20:DD20"/>
    <mergeCell ref="A21:F21"/>
    <mergeCell ref="G21:L21"/>
    <mergeCell ref="P21:U21"/>
    <mergeCell ref="V21:AA21"/>
    <mergeCell ref="AF21:AL21"/>
    <mergeCell ref="AM20:AS20"/>
    <mergeCell ref="AT20:AZ20"/>
    <mergeCell ref="BA20:BF20"/>
    <mergeCell ref="BG20:BL20"/>
    <mergeCell ref="BM20:BR20"/>
    <mergeCell ref="BS20:BW20"/>
    <mergeCell ref="CB19:CG19"/>
    <mergeCell ref="CI19:CN19"/>
    <mergeCell ref="CO19:CT19"/>
    <mergeCell ref="CU19:CY19"/>
    <mergeCell ref="CZ19:DD19"/>
    <mergeCell ref="A20:F20"/>
    <mergeCell ref="G20:L20"/>
    <mergeCell ref="P20:U20"/>
    <mergeCell ref="V20:AA20"/>
    <mergeCell ref="AF20:AL20"/>
    <mergeCell ref="AM19:AS19"/>
    <mergeCell ref="AT19:AZ19"/>
    <mergeCell ref="BA19:BF19"/>
    <mergeCell ref="BG19:BL19"/>
    <mergeCell ref="BM19:BR19"/>
    <mergeCell ref="BS19:BW19"/>
    <mergeCell ref="CB18:CG18"/>
    <mergeCell ref="CI18:CN18"/>
    <mergeCell ref="CO18:CT18"/>
    <mergeCell ref="CU18:CY18"/>
    <mergeCell ref="CZ18:DD18"/>
    <mergeCell ref="A19:F19"/>
    <mergeCell ref="G19:L19"/>
    <mergeCell ref="P19:U19"/>
    <mergeCell ref="V19:AA19"/>
    <mergeCell ref="AF19:AL19"/>
    <mergeCell ref="AM18:AS18"/>
    <mergeCell ref="AT18:AZ18"/>
    <mergeCell ref="BA18:BF18"/>
    <mergeCell ref="BG18:BL18"/>
    <mergeCell ref="BM18:BR18"/>
    <mergeCell ref="BS18:BW18"/>
    <mergeCell ref="CB17:CG17"/>
    <mergeCell ref="CI17:CN17"/>
    <mergeCell ref="CO17:CT17"/>
    <mergeCell ref="CU17:CY17"/>
    <mergeCell ref="CZ17:DD17"/>
    <mergeCell ref="A18:F18"/>
    <mergeCell ref="G18:L18"/>
    <mergeCell ref="P18:U18"/>
    <mergeCell ref="V18:AA18"/>
    <mergeCell ref="AF18:AL18"/>
    <mergeCell ref="AM17:AS17"/>
    <mergeCell ref="AT17:AZ17"/>
    <mergeCell ref="BA17:BF17"/>
    <mergeCell ref="BG17:BL17"/>
    <mergeCell ref="BM17:BR17"/>
    <mergeCell ref="BS17:BW17"/>
    <mergeCell ref="CB16:CG16"/>
    <mergeCell ref="CI16:CN16"/>
    <mergeCell ref="CO16:CT16"/>
    <mergeCell ref="CU16:CY16"/>
    <mergeCell ref="CZ16:DD16"/>
    <mergeCell ref="A17:F17"/>
    <mergeCell ref="G17:L17"/>
    <mergeCell ref="P17:U17"/>
    <mergeCell ref="V17:AA17"/>
    <mergeCell ref="AF17:AL17"/>
    <mergeCell ref="AM16:AS16"/>
    <mergeCell ref="AT16:AZ16"/>
    <mergeCell ref="BA16:BF16"/>
    <mergeCell ref="BG16:BL16"/>
    <mergeCell ref="BM16:BR16"/>
    <mergeCell ref="BS16:BW16"/>
    <mergeCell ref="CB15:CG15"/>
    <mergeCell ref="CI15:CN15"/>
    <mergeCell ref="CO15:CT15"/>
    <mergeCell ref="CU15:CY15"/>
    <mergeCell ref="CZ15:DD15"/>
    <mergeCell ref="A16:F16"/>
    <mergeCell ref="G16:L16"/>
    <mergeCell ref="P16:U16"/>
    <mergeCell ref="V16:AA16"/>
    <mergeCell ref="AF16:AL16"/>
    <mergeCell ref="AM15:AS15"/>
    <mergeCell ref="AT15:AZ15"/>
    <mergeCell ref="BA15:BF15"/>
    <mergeCell ref="BG15:BL15"/>
    <mergeCell ref="BM15:BR15"/>
    <mergeCell ref="BS15:BW15"/>
    <mergeCell ref="CB14:CG14"/>
    <mergeCell ref="CI14:CN14"/>
    <mergeCell ref="CO14:CT14"/>
    <mergeCell ref="CU14:CY14"/>
    <mergeCell ref="CZ14:DD14"/>
    <mergeCell ref="A15:F15"/>
    <mergeCell ref="G15:L15"/>
    <mergeCell ref="P15:U15"/>
    <mergeCell ref="V15:AA15"/>
    <mergeCell ref="AF15:AL15"/>
    <mergeCell ref="AM14:AS14"/>
    <mergeCell ref="AT14:AZ14"/>
    <mergeCell ref="BA14:BF14"/>
    <mergeCell ref="BG14:BL14"/>
    <mergeCell ref="BM14:BR14"/>
    <mergeCell ref="BS14:BW14"/>
    <mergeCell ref="CB13:CG13"/>
    <mergeCell ref="CI13:CN13"/>
    <mergeCell ref="CO13:CT13"/>
    <mergeCell ref="CU13:CY13"/>
    <mergeCell ref="CZ13:DD13"/>
    <mergeCell ref="A14:F14"/>
    <mergeCell ref="G14:L14"/>
    <mergeCell ref="P14:U14"/>
    <mergeCell ref="V14:AA14"/>
    <mergeCell ref="AF14:AL14"/>
    <mergeCell ref="AM13:AS13"/>
    <mergeCell ref="AT13:AZ13"/>
    <mergeCell ref="BA13:BF13"/>
    <mergeCell ref="BG13:BL13"/>
    <mergeCell ref="BM13:BR13"/>
    <mergeCell ref="BS13:BW13"/>
    <mergeCell ref="CB12:CG12"/>
    <mergeCell ref="CI12:CN12"/>
    <mergeCell ref="CO12:CT12"/>
    <mergeCell ref="CU12:CY12"/>
    <mergeCell ref="CZ12:DD12"/>
    <mergeCell ref="A13:F13"/>
    <mergeCell ref="G13:L13"/>
    <mergeCell ref="P13:U13"/>
    <mergeCell ref="V13:AA13"/>
    <mergeCell ref="AF13:AL13"/>
    <mergeCell ref="AM12:AS12"/>
    <mergeCell ref="AT12:AZ12"/>
    <mergeCell ref="BA12:BF12"/>
    <mergeCell ref="BG12:BL12"/>
    <mergeCell ref="BM12:BR12"/>
    <mergeCell ref="BS12:BW12"/>
    <mergeCell ref="CB11:CG11"/>
    <mergeCell ref="CI11:CN11"/>
    <mergeCell ref="CO11:CT11"/>
    <mergeCell ref="CU11:CY11"/>
    <mergeCell ref="CZ11:DD11"/>
    <mergeCell ref="A12:F12"/>
    <mergeCell ref="G12:L12"/>
    <mergeCell ref="P12:U12"/>
    <mergeCell ref="V12:AA12"/>
    <mergeCell ref="AF12:AL12"/>
    <mergeCell ref="AM11:AS11"/>
    <mergeCell ref="AT11:AZ11"/>
    <mergeCell ref="BA11:BF11"/>
    <mergeCell ref="BG11:BL11"/>
    <mergeCell ref="BM11:BR11"/>
    <mergeCell ref="BS11:BW11"/>
    <mergeCell ref="CB10:CG10"/>
    <mergeCell ref="CI10:CN10"/>
    <mergeCell ref="CO10:CT10"/>
    <mergeCell ref="CU10:CY10"/>
    <mergeCell ref="CZ10:DD10"/>
    <mergeCell ref="A11:F11"/>
    <mergeCell ref="G11:L11"/>
    <mergeCell ref="P11:U11"/>
    <mergeCell ref="V11:AA11"/>
    <mergeCell ref="AF11:AL11"/>
    <mergeCell ref="AM10:AS10"/>
    <mergeCell ref="AT10:AZ10"/>
    <mergeCell ref="BA10:BF10"/>
    <mergeCell ref="BG10:BL10"/>
    <mergeCell ref="BM10:BR10"/>
    <mergeCell ref="BS10:BW10"/>
    <mergeCell ref="CU8:CY9"/>
    <mergeCell ref="CZ8:DD9"/>
    <mergeCell ref="BG9:BL9"/>
    <mergeCell ref="BM9:BR9"/>
    <mergeCell ref="BS9:BW9"/>
    <mergeCell ref="A10:F10"/>
    <mergeCell ref="G10:L10"/>
    <mergeCell ref="P10:U10"/>
    <mergeCell ref="V10:AA10"/>
    <mergeCell ref="AF10:AL10"/>
    <mergeCell ref="CH7:CH9"/>
    <mergeCell ref="BA8:BF9"/>
    <mergeCell ref="BG8:BW8"/>
    <mergeCell ref="BX8:CA8"/>
    <mergeCell ref="CB8:CG9"/>
    <mergeCell ref="CO8:CT9"/>
    <mergeCell ref="DE6:DE9"/>
    <mergeCell ref="A7:F9"/>
    <mergeCell ref="G7:L9"/>
    <mergeCell ref="M7:M9"/>
    <mergeCell ref="N7:N9"/>
    <mergeCell ref="O7:O9"/>
    <mergeCell ref="P7:U9"/>
    <mergeCell ref="V7:AA9"/>
    <mergeCell ref="AB7:AB9"/>
    <mergeCell ref="AC7:AC9"/>
    <mergeCell ref="A6:AC6"/>
    <mergeCell ref="AD6:AD9"/>
    <mergeCell ref="AE6:AE9"/>
    <mergeCell ref="AF6:CH6"/>
    <mergeCell ref="CI6:CN9"/>
    <mergeCell ref="CO6:DD7"/>
    <mergeCell ref="AF7:AL9"/>
    <mergeCell ref="AM7:AS9"/>
    <mergeCell ref="AT7:AZ9"/>
    <mergeCell ref="BA7:CG7"/>
    <mergeCell ref="A3:BY3"/>
    <mergeCell ref="AF4:AL4"/>
    <mergeCell ref="AM4:AT4"/>
    <mergeCell ref="BE4:BO4"/>
    <mergeCell ref="BP4:BW4"/>
    <mergeCell ref="BX4:B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B50"/>
  <sheetViews>
    <sheetView zoomScalePageLayoutView="0" workbookViewId="0" topLeftCell="V8">
      <selection activeCell="DG12" sqref="DG12"/>
    </sheetView>
  </sheetViews>
  <sheetFormatPr defaultColWidth="0.74609375" defaultRowHeight="14.25" outlineLevelRow="1" outlineLevelCol="1"/>
  <cols>
    <col min="1" max="11" width="0.74609375" style="14" customWidth="1"/>
    <col min="12" max="12" width="12.625" style="14" customWidth="1"/>
    <col min="13" max="13" width="5.125" style="14" customWidth="1"/>
    <col min="14" max="14" width="21.375" style="14" customWidth="1"/>
    <col min="15" max="15" width="9.50390625" style="14" customWidth="1"/>
    <col min="16" max="19" width="0.74609375" style="14" customWidth="1"/>
    <col min="20" max="20" width="5.25390625" style="14" customWidth="1"/>
    <col min="21" max="21" width="7.375" style="14" customWidth="1"/>
    <col min="22" max="22" width="2.75390625" style="14" customWidth="1"/>
    <col min="23" max="26" width="0.74609375" style="14" customWidth="1"/>
    <col min="27" max="27" width="11.625" style="14" customWidth="1"/>
    <col min="28" max="28" width="9.25390625" style="14" customWidth="1"/>
    <col min="29" max="29" width="8.625" style="14" customWidth="1"/>
    <col min="30" max="30" width="6.50390625" style="14" hidden="1" customWidth="1" outlineLevel="1"/>
    <col min="31" max="31" width="8.375" style="14" hidden="1" customWidth="1" outlineLevel="1"/>
    <col min="32" max="32" width="3.50390625" style="14" customWidth="1" collapsed="1"/>
    <col min="33" max="37" width="0.74609375" style="14" customWidth="1"/>
    <col min="38" max="38" width="11.75390625" style="14" customWidth="1"/>
    <col min="39" max="39" width="4.625" style="14" customWidth="1"/>
    <col min="40" max="43" width="0.74609375" style="14" customWidth="1"/>
    <col min="44" max="44" width="4.25390625" style="14" customWidth="1"/>
    <col min="45" max="45" width="11.125" style="14" customWidth="1"/>
    <col min="46" max="51" width="0.74609375" style="14" customWidth="1"/>
    <col min="52" max="52" width="12.25390625" style="14" customWidth="1"/>
    <col min="53" max="53" width="0.875" style="14" customWidth="1"/>
    <col min="54" max="61" width="0.74609375" style="14" customWidth="1"/>
    <col min="62" max="62" width="2.25390625" style="14" customWidth="1"/>
    <col min="63" max="71" width="0.74609375" style="14" customWidth="1"/>
    <col min="72" max="72" width="2.375" style="14" customWidth="1"/>
    <col min="73" max="75" width="0.74609375" style="14" customWidth="1"/>
    <col min="76" max="76" width="4.50390625" style="14" customWidth="1"/>
    <col min="77" max="77" width="4.25390625" style="14" customWidth="1"/>
    <col min="78" max="78" width="4.75390625" style="14" customWidth="1"/>
    <col min="79" max="79" width="4.375" style="14" customWidth="1"/>
    <col min="80" max="81" width="0.74609375" style="14" customWidth="1"/>
    <col min="82" max="82" width="0.5" style="14" customWidth="1"/>
    <col min="83" max="84" width="0.74609375" style="14" hidden="1" customWidth="1"/>
    <col min="85" max="85" width="7.125" style="14" customWidth="1"/>
    <col min="86" max="87" width="11.625" style="14" hidden="1" customWidth="1" outlineLevel="1"/>
    <col min="88" max="88" width="2.00390625" style="14" customWidth="1" collapsed="1"/>
    <col min="89" max="92" width="0.74609375" style="14" customWidth="1"/>
    <col min="93" max="93" width="5.75390625" style="14" customWidth="1"/>
    <col min="94" max="97" width="0.74609375" style="14" customWidth="1"/>
    <col min="98" max="98" width="4.25390625" style="14" customWidth="1"/>
    <col min="99" max="101" width="0.74609375" style="14" customWidth="1"/>
    <col min="102" max="102" width="4.50390625" style="14" customWidth="1"/>
    <col min="103" max="106" width="0.74609375" style="14" customWidth="1"/>
    <col min="107" max="107" width="0.6171875" style="14" customWidth="1"/>
    <col min="108" max="108" width="2.125" style="14" hidden="1" customWidth="1"/>
    <col min="109" max="109" width="2.50390625" style="14" customWidth="1"/>
    <col min="110" max="110" width="4.125" style="14" hidden="1" customWidth="1" outlineLevel="1"/>
    <col min="111" max="111" width="11.75390625" style="14" customWidth="1" collapsed="1"/>
    <col min="112" max="114" width="2.375" style="14" customWidth="1"/>
    <col min="115" max="207" width="0.74609375" style="14" customWidth="1"/>
    <col min="208" max="208" width="6.75390625" style="14" customWidth="1"/>
    <col min="209" max="210" width="0.74609375" style="14" customWidth="1"/>
    <col min="211" max="16384" width="0.74609375" style="8" customWidth="1"/>
  </cols>
  <sheetData>
    <row r="1" spans="1:210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</row>
    <row r="2" spans="1:210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</row>
    <row r="3" spans="1:210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</row>
    <row r="4" spans="1:210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8"/>
      <c r="AD4" s="18"/>
      <c r="AE4" s="18"/>
      <c r="AF4" s="138" t="s">
        <v>152</v>
      </c>
      <c r="AG4" s="138"/>
      <c r="AH4" s="138"/>
      <c r="AI4" s="138"/>
      <c r="AJ4" s="138"/>
      <c r="AK4" s="138"/>
      <c r="AL4" s="138"/>
      <c r="AM4" s="138" t="s">
        <v>25</v>
      </c>
      <c r="AN4" s="138"/>
      <c r="AO4" s="138"/>
      <c r="AP4" s="138"/>
      <c r="AQ4" s="138"/>
      <c r="AR4" s="138"/>
      <c r="AS4" s="138"/>
      <c r="AT4" s="138"/>
      <c r="AU4" s="19"/>
      <c r="AV4" s="19"/>
      <c r="AW4" s="19"/>
      <c r="AX4" s="19"/>
      <c r="AY4" s="19"/>
      <c r="AZ4" s="19">
        <v>2023</v>
      </c>
      <c r="BA4" s="19"/>
      <c r="BB4" s="18"/>
      <c r="BC4" s="18"/>
      <c r="BD4" s="18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40"/>
      <c r="BR4" s="140"/>
      <c r="BS4" s="140"/>
      <c r="BT4" s="140"/>
      <c r="BU4" s="140"/>
      <c r="BV4" s="140"/>
      <c r="BW4" s="140"/>
      <c r="BX4" s="139"/>
      <c r="BY4" s="139"/>
      <c r="BZ4" s="13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</row>
    <row r="6" spans="1:210" ht="24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1" t="s">
        <v>45</v>
      </c>
      <c r="AE6" s="141" t="s">
        <v>46</v>
      </c>
      <c r="AF6" s="144" t="s">
        <v>19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96"/>
      <c r="CJ6" s="147" t="s">
        <v>20</v>
      </c>
      <c r="CK6" s="148"/>
      <c r="CL6" s="148"/>
      <c r="CM6" s="148"/>
      <c r="CN6" s="148"/>
      <c r="CO6" s="149"/>
      <c r="CP6" s="165" t="s">
        <v>24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7"/>
      <c r="DF6" s="156" t="s">
        <v>47</v>
      </c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</row>
    <row r="7" spans="1:210" ht="85.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141" t="s">
        <v>27</v>
      </c>
      <c r="N7" s="141" t="s">
        <v>170</v>
      </c>
      <c r="O7" s="141" t="s">
        <v>3</v>
      </c>
      <c r="P7" s="147" t="s">
        <v>28</v>
      </c>
      <c r="Q7" s="148"/>
      <c r="R7" s="148"/>
      <c r="S7" s="148"/>
      <c r="T7" s="148"/>
      <c r="U7" s="149"/>
      <c r="V7" s="147" t="s">
        <v>4</v>
      </c>
      <c r="W7" s="148"/>
      <c r="X7" s="148"/>
      <c r="Y7" s="148"/>
      <c r="Z7" s="148"/>
      <c r="AA7" s="149"/>
      <c r="AB7" s="141" t="s">
        <v>5</v>
      </c>
      <c r="AC7" s="141" t="s">
        <v>29</v>
      </c>
      <c r="AD7" s="142"/>
      <c r="AE7" s="142"/>
      <c r="AF7" s="147" t="s">
        <v>171</v>
      </c>
      <c r="AG7" s="148"/>
      <c r="AH7" s="148"/>
      <c r="AI7" s="148"/>
      <c r="AJ7" s="148"/>
      <c r="AK7" s="148"/>
      <c r="AL7" s="149"/>
      <c r="AM7" s="147" t="s">
        <v>7</v>
      </c>
      <c r="AN7" s="148"/>
      <c r="AO7" s="148"/>
      <c r="AP7" s="148"/>
      <c r="AQ7" s="148"/>
      <c r="AR7" s="148"/>
      <c r="AS7" s="149"/>
      <c r="AT7" s="147" t="s">
        <v>8</v>
      </c>
      <c r="AU7" s="148"/>
      <c r="AV7" s="148"/>
      <c r="AW7" s="148"/>
      <c r="AX7" s="148"/>
      <c r="AY7" s="148"/>
      <c r="AZ7" s="149"/>
      <c r="BA7" s="159" t="s">
        <v>9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299" t="s">
        <v>169</v>
      </c>
      <c r="CI7" s="300"/>
      <c r="CJ7" s="150"/>
      <c r="CK7" s="151"/>
      <c r="CL7" s="151"/>
      <c r="CM7" s="151"/>
      <c r="CN7" s="151"/>
      <c r="CO7" s="152"/>
      <c r="CP7" s="168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70"/>
      <c r="DF7" s="157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</row>
    <row r="8" spans="1:210" ht="42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142"/>
      <c r="N8" s="142"/>
      <c r="O8" s="142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42"/>
      <c r="AC8" s="142"/>
      <c r="AD8" s="142"/>
      <c r="AE8" s="142"/>
      <c r="AF8" s="150"/>
      <c r="AG8" s="151"/>
      <c r="AH8" s="151"/>
      <c r="AI8" s="151"/>
      <c r="AJ8" s="151"/>
      <c r="AK8" s="151"/>
      <c r="AL8" s="152"/>
      <c r="AM8" s="150"/>
      <c r="AN8" s="151"/>
      <c r="AO8" s="151"/>
      <c r="AP8" s="151"/>
      <c r="AQ8" s="151"/>
      <c r="AR8" s="151"/>
      <c r="AS8" s="152"/>
      <c r="AT8" s="150"/>
      <c r="AU8" s="151"/>
      <c r="AV8" s="151"/>
      <c r="AW8" s="151"/>
      <c r="AX8" s="151"/>
      <c r="AY8" s="151"/>
      <c r="AZ8" s="152"/>
      <c r="BA8" s="147" t="s">
        <v>10</v>
      </c>
      <c r="BB8" s="148"/>
      <c r="BC8" s="148"/>
      <c r="BD8" s="148"/>
      <c r="BE8" s="148"/>
      <c r="BF8" s="149"/>
      <c r="BG8" s="159" t="s">
        <v>11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 t="s">
        <v>30</v>
      </c>
      <c r="BY8" s="160"/>
      <c r="BZ8" s="160"/>
      <c r="CA8" s="161"/>
      <c r="CB8" s="147" t="s">
        <v>17</v>
      </c>
      <c r="CC8" s="148"/>
      <c r="CD8" s="148"/>
      <c r="CE8" s="148"/>
      <c r="CF8" s="148"/>
      <c r="CG8" s="149"/>
      <c r="CH8" s="299"/>
      <c r="CI8" s="300"/>
      <c r="CJ8" s="150"/>
      <c r="CK8" s="151"/>
      <c r="CL8" s="151"/>
      <c r="CM8" s="151"/>
      <c r="CN8" s="151"/>
      <c r="CO8" s="152"/>
      <c r="CP8" s="147" t="s">
        <v>21</v>
      </c>
      <c r="CQ8" s="148"/>
      <c r="CR8" s="148"/>
      <c r="CS8" s="148"/>
      <c r="CT8" s="148"/>
      <c r="CU8" s="149"/>
      <c r="CV8" s="147" t="s">
        <v>22</v>
      </c>
      <c r="CW8" s="148"/>
      <c r="CX8" s="148"/>
      <c r="CY8" s="148"/>
      <c r="CZ8" s="149"/>
      <c r="DA8" s="147" t="s">
        <v>23</v>
      </c>
      <c r="DB8" s="148"/>
      <c r="DC8" s="148"/>
      <c r="DD8" s="148"/>
      <c r="DE8" s="149"/>
      <c r="DF8" s="157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</row>
    <row r="9" spans="1:210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143"/>
      <c r="N9" s="143"/>
      <c r="O9" s="143"/>
      <c r="P9" s="153"/>
      <c r="Q9" s="154"/>
      <c r="R9" s="154"/>
      <c r="S9" s="154"/>
      <c r="T9" s="154"/>
      <c r="U9" s="155"/>
      <c r="V9" s="153"/>
      <c r="W9" s="154"/>
      <c r="X9" s="154"/>
      <c r="Y9" s="154"/>
      <c r="Z9" s="154"/>
      <c r="AA9" s="155"/>
      <c r="AB9" s="143"/>
      <c r="AC9" s="143"/>
      <c r="AD9" s="143"/>
      <c r="AE9" s="143"/>
      <c r="AF9" s="153"/>
      <c r="AG9" s="154"/>
      <c r="AH9" s="154"/>
      <c r="AI9" s="154"/>
      <c r="AJ9" s="154"/>
      <c r="AK9" s="154"/>
      <c r="AL9" s="155"/>
      <c r="AM9" s="153"/>
      <c r="AN9" s="154"/>
      <c r="AO9" s="154"/>
      <c r="AP9" s="154"/>
      <c r="AQ9" s="154"/>
      <c r="AR9" s="154"/>
      <c r="AS9" s="155"/>
      <c r="AT9" s="153"/>
      <c r="AU9" s="154"/>
      <c r="AV9" s="154"/>
      <c r="AW9" s="154"/>
      <c r="AX9" s="154"/>
      <c r="AY9" s="154"/>
      <c r="AZ9" s="155"/>
      <c r="BA9" s="153"/>
      <c r="BB9" s="154"/>
      <c r="BC9" s="154"/>
      <c r="BD9" s="154"/>
      <c r="BE9" s="154"/>
      <c r="BF9" s="155"/>
      <c r="BG9" s="162" t="s">
        <v>12</v>
      </c>
      <c r="BH9" s="163"/>
      <c r="BI9" s="163"/>
      <c r="BJ9" s="163"/>
      <c r="BK9" s="163"/>
      <c r="BL9" s="164"/>
      <c r="BM9" s="162" t="s">
        <v>13</v>
      </c>
      <c r="BN9" s="163"/>
      <c r="BO9" s="163"/>
      <c r="BP9" s="163"/>
      <c r="BQ9" s="163"/>
      <c r="BR9" s="164"/>
      <c r="BS9" s="162" t="s">
        <v>14</v>
      </c>
      <c r="BT9" s="163"/>
      <c r="BU9" s="163"/>
      <c r="BV9" s="163"/>
      <c r="BW9" s="164"/>
      <c r="BX9" s="11" t="s">
        <v>15</v>
      </c>
      <c r="BY9" s="11" t="s">
        <v>16</v>
      </c>
      <c r="BZ9" s="11" t="s">
        <v>31</v>
      </c>
      <c r="CA9" s="11" t="s">
        <v>32</v>
      </c>
      <c r="CB9" s="153"/>
      <c r="CC9" s="154"/>
      <c r="CD9" s="154"/>
      <c r="CE9" s="154"/>
      <c r="CF9" s="154"/>
      <c r="CG9" s="155"/>
      <c r="CH9" s="97" t="s">
        <v>168</v>
      </c>
      <c r="CI9" s="98" t="s">
        <v>167</v>
      </c>
      <c r="CJ9" s="153"/>
      <c r="CK9" s="154"/>
      <c r="CL9" s="154"/>
      <c r="CM9" s="154"/>
      <c r="CN9" s="154"/>
      <c r="CO9" s="155"/>
      <c r="CP9" s="153"/>
      <c r="CQ9" s="154"/>
      <c r="CR9" s="154"/>
      <c r="CS9" s="154"/>
      <c r="CT9" s="154"/>
      <c r="CU9" s="155"/>
      <c r="CV9" s="153"/>
      <c r="CW9" s="154"/>
      <c r="CX9" s="154"/>
      <c r="CY9" s="154"/>
      <c r="CZ9" s="155"/>
      <c r="DA9" s="153"/>
      <c r="DB9" s="154"/>
      <c r="DC9" s="154"/>
      <c r="DD9" s="154"/>
      <c r="DE9" s="155"/>
      <c r="DF9" s="158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</row>
    <row r="10" spans="1:210" ht="14.25" hidden="1" outlineLevel="1">
      <c r="A10" s="144">
        <v>1</v>
      </c>
      <c r="B10" s="145"/>
      <c r="C10" s="145"/>
      <c r="D10" s="145"/>
      <c r="E10" s="145"/>
      <c r="F10" s="146"/>
      <c r="G10" s="144">
        <v>2</v>
      </c>
      <c r="H10" s="145"/>
      <c r="I10" s="145"/>
      <c r="J10" s="145"/>
      <c r="K10" s="145"/>
      <c r="L10" s="146"/>
      <c r="M10" s="5">
        <v>3</v>
      </c>
      <c r="N10" s="5">
        <v>4</v>
      </c>
      <c r="O10" s="5">
        <v>5</v>
      </c>
      <c r="P10" s="144">
        <v>6</v>
      </c>
      <c r="Q10" s="145"/>
      <c r="R10" s="145"/>
      <c r="S10" s="145"/>
      <c r="T10" s="145"/>
      <c r="U10" s="146"/>
      <c r="V10" s="144">
        <v>7</v>
      </c>
      <c r="W10" s="145"/>
      <c r="X10" s="145"/>
      <c r="Y10" s="145"/>
      <c r="Z10" s="145"/>
      <c r="AA10" s="146"/>
      <c r="AB10" s="4">
        <v>8</v>
      </c>
      <c r="AC10" s="5">
        <v>9</v>
      </c>
      <c r="AD10" s="4">
        <v>10</v>
      </c>
      <c r="AE10" s="4">
        <v>11</v>
      </c>
      <c r="AF10" s="144">
        <v>10</v>
      </c>
      <c r="AG10" s="145"/>
      <c r="AH10" s="145"/>
      <c r="AI10" s="145"/>
      <c r="AJ10" s="145"/>
      <c r="AK10" s="145"/>
      <c r="AL10" s="146"/>
      <c r="AM10" s="144">
        <v>11</v>
      </c>
      <c r="AN10" s="145"/>
      <c r="AO10" s="145"/>
      <c r="AP10" s="145"/>
      <c r="AQ10" s="145"/>
      <c r="AR10" s="145"/>
      <c r="AS10" s="146"/>
      <c r="AT10" s="144">
        <v>12</v>
      </c>
      <c r="AU10" s="145"/>
      <c r="AV10" s="145"/>
      <c r="AW10" s="145"/>
      <c r="AX10" s="145"/>
      <c r="AY10" s="145"/>
      <c r="AZ10" s="146"/>
      <c r="BA10" s="144">
        <v>13</v>
      </c>
      <c r="BB10" s="145"/>
      <c r="BC10" s="145"/>
      <c r="BD10" s="145"/>
      <c r="BE10" s="145"/>
      <c r="BF10" s="146"/>
      <c r="BG10" s="144">
        <v>14</v>
      </c>
      <c r="BH10" s="145"/>
      <c r="BI10" s="145"/>
      <c r="BJ10" s="145"/>
      <c r="BK10" s="145"/>
      <c r="BL10" s="146"/>
      <c r="BM10" s="144">
        <v>15</v>
      </c>
      <c r="BN10" s="145"/>
      <c r="BO10" s="145"/>
      <c r="BP10" s="145"/>
      <c r="BQ10" s="145"/>
      <c r="BR10" s="146"/>
      <c r="BS10" s="144">
        <v>16</v>
      </c>
      <c r="BT10" s="145"/>
      <c r="BU10" s="145"/>
      <c r="BV10" s="145"/>
      <c r="BW10" s="146"/>
      <c r="BX10" s="4">
        <v>17</v>
      </c>
      <c r="BY10" s="4">
        <v>18</v>
      </c>
      <c r="BZ10" s="4">
        <v>19</v>
      </c>
      <c r="CA10" s="4">
        <v>20</v>
      </c>
      <c r="CB10" s="144">
        <v>21</v>
      </c>
      <c r="CC10" s="145"/>
      <c r="CD10" s="145"/>
      <c r="CE10" s="145"/>
      <c r="CF10" s="145"/>
      <c r="CG10" s="146"/>
      <c r="CH10" s="5">
        <v>24</v>
      </c>
      <c r="CI10" s="5"/>
      <c r="CJ10" s="144">
        <v>22</v>
      </c>
      <c r="CK10" s="145"/>
      <c r="CL10" s="145"/>
      <c r="CM10" s="145"/>
      <c r="CN10" s="145"/>
      <c r="CO10" s="146"/>
      <c r="CP10" s="144">
        <v>23</v>
      </c>
      <c r="CQ10" s="145"/>
      <c r="CR10" s="145"/>
      <c r="CS10" s="145"/>
      <c r="CT10" s="145"/>
      <c r="CU10" s="146"/>
      <c r="CV10" s="144">
        <v>24</v>
      </c>
      <c r="CW10" s="145"/>
      <c r="CX10" s="145"/>
      <c r="CY10" s="145"/>
      <c r="CZ10" s="146"/>
      <c r="DA10" s="144">
        <v>25</v>
      </c>
      <c r="DB10" s="145"/>
      <c r="DC10" s="145"/>
      <c r="DD10" s="145"/>
      <c r="DE10" s="146"/>
      <c r="DF10" s="4">
        <v>29</v>
      </c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</row>
    <row r="11" spans="1:210" ht="14.25" customHeight="1" collapsed="1">
      <c r="A11" s="144">
        <v>1</v>
      </c>
      <c r="B11" s="145"/>
      <c r="C11" s="145"/>
      <c r="D11" s="145"/>
      <c r="E11" s="145"/>
      <c r="F11" s="146"/>
      <c r="G11" s="144">
        <v>2</v>
      </c>
      <c r="H11" s="145"/>
      <c r="I11" s="145"/>
      <c r="J11" s="145"/>
      <c r="K11" s="145"/>
      <c r="L11" s="146"/>
      <c r="M11" s="5">
        <v>3</v>
      </c>
      <c r="N11" s="5">
        <v>4</v>
      </c>
      <c r="O11" s="5">
        <v>5</v>
      </c>
      <c r="P11" s="144">
        <v>6</v>
      </c>
      <c r="Q11" s="145"/>
      <c r="R11" s="145"/>
      <c r="S11" s="145"/>
      <c r="T11" s="145"/>
      <c r="U11" s="146"/>
      <c r="V11" s="144">
        <v>7</v>
      </c>
      <c r="W11" s="145"/>
      <c r="X11" s="145"/>
      <c r="Y11" s="145"/>
      <c r="Z11" s="145"/>
      <c r="AA11" s="146"/>
      <c r="AB11" s="4">
        <v>8</v>
      </c>
      <c r="AC11" s="5">
        <v>9</v>
      </c>
      <c r="AD11" s="4"/>
      <c r="AE11" s="4"/>
      <c r="AF11" s="144">
        <v>10</v>
      </c>
      <c r="AG11" s="145"/>
      <c r="AH11" s="145"/>
      <c r="AI11" s="145"/>
      <c r="AJ11" s="145"/>
      <c r="AK11" s="145"/>
      <c r="AL11" s="146"/>
      <c r="AM11" s="144">
        <v>11</v>
      </c>
      <c r="AN11" s="145"/>
      <c r="AO11" s="145"/>
      <c r="AP11" s="145"/>
      <c r="AQ11" s="145"/>
      <c r="AR11" s="145"/>
      <c r="AS11" s="146"/>
      <c r="AT11" s="144">
        <v>12</v>
      </c>
      <c r="AU11" s="145"/>
      <c r="AV11" s="145"/>
      <c r="AW11" s="145"/>
      <c r="AX11" s="145"/>
      <c r="AY11" s="145"/>
      <c r="AZ11" s="146"/>
      <c r="BA11" s="144">
        <v>13</v>
      </c>
      <c r="BB11" s="145"/>
      <c r="BC11" s="145"/>
      <c r="BD11" s="145"/>
      <c r="BE11" s="145"/>
      <c r="BF11" s="146"/>
      <c r="BG11" s="144">
        <v>14</v>
      </c>
      <c r="BH11" s="145"/>
      <c r="BI11" s="145"/>
      <c r="BJ11" s="145"/>
      <c r="BK11" s="145"/>
      <c r="BL11" s="146"/>
      <c r="BM11" s="144">
        <v>15</v>
      </c>
      <c r="BN11" s="145"/>
      <c r="BO11" s="145"/>
      <c r="BP11" s="145"/>
      <c r="BQ11" s="145"/>
      <c r="BR11" s="146"/>
      <c r="BS11" s="144">
        <v>16</v>
      </c>
      <c r="BT11" s="145"/>
      <c r="BU11" s="145"/>
      <c r="BV11" s="145"/>
      <c r="BW11" s="146"/>
      <c r="BX11" s="5">
        <v>17</v>
      </c>
      <c r="BY11" s="5">
        <v>18</v>
      </c>
      <c r="BZ11" s="5">
        <v>19</v>
      </c>
      <c r="CA11" s="5">
        <v>20</v>
      </c>
      <c r="CB11" s="144">
        <v>21</v>
      </c>
      <c r="CC11" s="145"/>
      <c r="CD11" s="145"/>
      <c r="CE11" s="145"/>
      <c r="CF11" s="145"/>
      <c r="CG11" s="146"/>
      <c r="CH11" s="5">
        <v>22</v>
      </c>
      <c r="CI11" s="5"/>
      <c r="CJ11" s="144">
        <v>22</v>
      </c>
      <c r="CK11" s="145"/>
      <c r="CL11" s="145"/>
      <c r="CM11" s="145"/>
      <c r="CN11" s="145"/>
      <c r="CO11" s="146"/>
      <c r="CP11" s="144">
        <v>23</v>
      </c>
      <c r="CQ11" s="145"/>
      <c r="CR11" s="145"/>
      <c r="CS11" s="145"/>
      <c r="CT11" s="145"/>
      <c r="CU11" s="146"/>
      <c r="CV11" s="144">
        <v>24</v>
      </c>
      <c r="CW11" s="145"/>
      <c r="CX11" s="145"/>
      <c r="CY11" s="145"/>
      <c r="CZ11" s="146"/>
      <c r="DA11" s="144">
        <v>25</v>
      </c>
      <c r="DB11" s="145"/>
      <c r="DC11" s="145"/>
      <c r="DD11" s="145"/>
      <c r="DE11" s="146"/>
      <c r="DF11" s="4">
        <v>27</v>
      </c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</row>
    <row r="12" spans="1:210" s="93" customFormat="1" ht="35.25" customHeight="1">
      <c r="A12" s="301" t="s">
        <v>144</v>
      </c>
      <c r="B12" s="302"/>
      <c r="C12" s="302"/>
      <c r="D12" s="302"/>
      <c r="E12" s="302"/>
      <c r="F12" s="303"/>
      <c r="G12" s="304" t="s">
        <v>103</v>
      </c>
      <c r="H12" s="305"/>
      <c r="I12" s="305"/>
      <c r="J12" s="305"/>
      <c r="K12" s="305"/>
      <c r="L12" s="306"/>
      <c r="M12" s="86" t="s">
        <v>60</v>
      </c>
      <c r="N12" s="87" t="s">
        <v>159</v>
      </c>
      <c r="O12" s="87" t="s">
        <v>55</v>
      </c>
      <c r="P12" s="307" t="s">
        <v>148</v>
      </c>
      <c r="Q12" s="308"/>
      <c r="R12" s="308"/>
      <c r="S12" s="308"/>
      <c r="T12" s="308"/>
      <c r="U12" s="309"/>
      <c r="V12" s="307" t="s">
        <v>149</v>
      </c>
      <c r="W12" s="308"/>
      <c r="X12" s="308"/>
      <c r="Y12" s="308"/>
      <c r="Z12" s="308"/>
      <c r="AA12" s="309"/>
      <c r="AB12" s="83" t="s">
        <v>35</v>
      </c>
      <c r="AC12" s="86">
        <v>2.95</v>
      </c>
      <c r="AD12" s="81"/>
      <c r="AE12" s="81"/>
      <c r="AF12" s="310" t="str">
        <f>'[5]Отчет'!$J$11</f>
        <v>КЛ ,Л-6,ТП-5217 яч.6-ТП-5303 яч.6</v>
      </c>
      <c r="AG12" s="311"/>
      <c r="AH12" s="311"/>
      <c r="AI12" s="311"/>
      <c r="AJ12" s="311"/>
      <c r="AK12" s="311"/>
      <c r="AL12" s="312"/>
      <c r="AM12" s="313"/>
      <c r="AN12" s="314"/>
      <c r="AO12" s="314"/>
      <c r="AP12" s="314"/>
      <c r="AQ12" s="314"/>
      <c r="AR12" s="314"/>
      <c r="AS12" s="315"/>
      <c r="AT12" s="316" t="s">
        <v>162</v>
      </c>
      <c r="AU12" s="317"/>
      <c r="AV12" s="317"/>
      <c r="AW12" s="317"/>
      <c r="AX12" s="317"/>
      <c r="AY12" s="317"/>
      <c r="AZ12" s="318"/>
      <c r="BA12" s="319">
        <f aca="true" t="shared" si="0" ref="BA12:BA17">BM12+BS12</f>
        <v>13</v>
      </c>
      <c r="BB12" s="320"/>
      <c r="BC12" s="320"/>
      <c r="BD12" s="320"/>
      <c r="BE12" s="320"/>
      <c r="BF12" s="321"/>
      <c r="BG12" s="319">
        <v>0</v>
      </c>
      <c r="BH12" s="320"/>
      <c r="BI12" s="320"/>
      <c r="BJ12" s="320"/>
      <c r="BK12" s="320"/>
      <c r="BL12" s="321"/>
      <c r="BM12" s="319">
        <v>10</v>
      </c>
      <c r="BN12" s="320"/>
      <c r="BO12" s="320"/>
      <c r="BP12" s="320"/>
      <c r="BQ12" s="320"/>
      <c r="BR12" s="321"/>
      <c r="BS12" s="319">
        <v>3</v>
      </c>
      <c r="BT12" s="320"/>
      <c r="BU12" s="320"/>
      <c r="BV12" s="320"/>
      <c r="BW12" s="321"/>
      <c r="BX12" s="83">
        <v>0</v>
      </c>
      <c r="BY12" s="83">
        <v>0</v>
      </c>
      <c r="BZ12" s="82">
        <v>2</v>
      </c>
      <c r="CA12" s="83">
        <f>10+1</f>
        <v>11</v>
      </c>
      <c r="CB12" s="313"/>
      <c r="CC12" s="314"/>
      <c r="CD12" s="314"/>
      <c r="CE12" s="314"/>
      <c r="CF12" s="314"/>
      <c r="CG12" s="315"/>
      <c r="CH12" s="82">
        <v>27.929</v>
      </c>
      <c r="CI12" s="82">
        <f aca="true" t="shared" si="1" ref="CI12:CI42">CH12*AC12</f>
        <v>82.39055</v>
      </c>
      <c r="CJ12" s="319"/>
      <c r="CK12" s="320"/>
      <c r="CL12" s="320"/>
      <c r="CM12" s="320"/>
      <c r="CN12" s="320"/>
      <c r="CO12" s="321"/>
      <c r="CP12" s="313" t="s">
        <v>153</v>
      </c>
      <c r="CQ12" s="314"/>
      <c r="CR12" s="314"/>
      <c r="CS12" s="314"/>
      <c r="CT12" s="314"/>
      <c r="CU12" s="315"/>
      <c r="CV12" s="301" t="s">
        <v>142</v>
      </c>
      <c r="CW12" s="302"/>
      <c r="CX12" s="302"/>
      <c r="CY12" s="302"/>
      <c r="CZ12" s="303"/>
      <c r="DA12" s="301" t="s">
        <v>132</v>
      </c>
      <c r="DB12" s="302"/>
      <c r="DC12" s="302"/>
      <c r="DD12" s="302"/>
      <c r="DE12" s="303"/>
      <c r="DF12" s="84">
        <v>0</v>
      </c>
      <c r="DG12" s="103" t="s">
        <v>155</v>
      </c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</row>
    <row r="13" spans="1:210" s="93" customFormat="1" ht="31.5" customHeight="1">
      <c r="A13" s="301" t="s">
        <v>145</v>
      </c>
      <c r="B13" s="302"/>
      <c r="C13" s="302"/>
      <c r="D13" s="302"/>
      <c r="E13" s="302"/>
      <c r="F13" s="303"/>
      <c r="G13" s="304" t="s">
        <v>103</v>
      </c>
      <c r="H13" s="305"/>
      <c r="I13" s="305"/>
      <c r="J13" s="305"/>
      <c r="K13" s="305"/>
      <c r="L13" s="306"/>
      <c r="M13" s="86" t="s">
        <v>60</v>
      </c>
      <c r="N13" s="87" t="s">
        <v>147</v>
      </c>
      <c r="O13" s="87" t="s">
        <v>55</v>
      </c>
      <c r="P13" s="307" t="s">
        <v>150</v>
      </c>
      <c r="Q13" s="308"/>
      <c r="R13" s="308"/>
      <c r="S13" s="308"/>
      <c r="T13" s="308"/>
      <c r="U13" s="309"/>
      <c r="V13" s="307" t="s">
        <v>151</v>
      </c>
      <c r="W13" s="308"/>
      <c r="X13" s="308"/>
      <c r="Y13" s="308"/>
      <c r="Z13" s="308"/>
      <c r="AA13" s="309"/>
      <c r="AB13" s="83" t="str">
        <f>AB14</f>
        <v>П</v>
      </c>
      <c r="AC13" s="86">
        <v>5.42</v>
      </c>
      <c r="AD13" s="81"/>
      <c r="AE13" s="81"/>
      <c r="AF13" s="310" t="str">
        <f>N13</f>
        <v>КТП-5212 (1 СШ)</v>
      </c>
      <c r="AG13" s="311"/>
      <c r="AH13" s="311"/>
      <c r="AI13" s="311"/>
      <c r="AJ13" s="311"/>
      <c r="AK13" s="311"/>
      <c r="AL13" s="312"/>
      <c r="AM13" s="313" t="s">
        <v>122</v>
      </c>
      <c r="AN13" s="314"/>
      <c r="AO13" s="314"/>
      <c r="AP13" s="314"/>
      <c r="AQ13" s="314"/>
      <c r="AR13" s="314"/>
      <c r="AS13" s="315"/>
      <c r="AT13" s="313"/>
      <c r="AU13" s="314"/>
      <c r="AV13" s="314"/>
      <c r="AW13" s="314"/>
      <c r="AX13" s="314"/>
      <c r="AY13" s="314"/>
      <c r="AZ13" s="315"/>
      <c r="BA13" s="319">
        <f t="shared" si="0"/>
        <v>0</v>
      </c>
      <c r="BB13" s="320"/>
      <c r="BC13" s="320"/>
      <c r="BD13" s="320"/>
      <c r="BE13" s="320"/>
      <c r="BF13" s="321"/>
      <c r="BG13" s="319">
        <v>0</v>
      </c>
      <c r="BH13" s="320"/>
      <c r="BI13" s="320"/>
      <c r="BJ13" s="320"/>
      <c r="BK13" s="320"/>
      <c r="BL13" s="321"/>
      <c r="BM13" s="319">
        <v>0</v>
      </c>
      <c r="BN13" s="320"/>
      <c r="BO13" s="320"/>
      <c r="BP13" s="320"/>
      <c r="BQ13" s="320"/>
      <c r="BR13" s="321"/>
      <c r="BS13" s="319">
        <v>0</v>
      </c>
      <c r="BT13" s="320"/>
      <c r="BU13" s="320"/>
      <c r="BV13" s="320"/>
      <c r="BW13" s="321"/>
      <c r="BX13" s="83">
        <v>0</v>
      </c>
      <c r="BY13" s="83">
        <v>0</v>
      </c>
      <c r="BZ13" s="82">
        <v>0</v>
      </c>
      <c r="CA13" s="83">
        <v>0</v>
      </c>
      <c r="CB13" s="313"/>
      <c r="CC13" s="314"/>
      <c r="CD13" s="314"/>
      <c r="CE13" s="314"/>
      <c r="CF13" s="314"/>
      <c r="CG13" s="315"/>
      <c r="CH13" s="82"/>
      <c r="CI13" s="82">
        <f t="shared" si="1"/>
        <v>0</v>
      </c>
      <c r="CJ13" s="319"/>
      <c r="CK13" s="320"/>
      <c r="CL13" s="320"/>
      <c r="CM13" s="320"/>
      <c r="CN13" s="320"/>
      <c r="CO13" s="321"/>
      <c r="CP13" s="319"/>
      <c r="CQ13" s="320"/>
      <c r="CR13" s="320"/>
      <c r="CS13" s="320"/>
      <c r="CT13" s="320"/>
      <c r="CU13" s="321"/>
      <c r="CV13" s="319"/>
      <c r="CW13" s="320"/>
      <c r="CX13" s="320"/>
      <c r="CY13" s="320"/>
      <c r="CZ13" s="321"/>
      <c r="DA13" s="319"/>
      <c r="DB13" s="320"/>
      <c r="DC13" s="320"/>
      <c r="DD13" s="320"/>
      <c r="DE13" s="321"/>
      <c r="DF13" s="84">
        <v>0</v>
      </c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</row>
    <row r="14" spans="1:210" s="94" customFormat="1" ht="36" customHeight="1">
      <c r="A14" s="301" t="s">
        <v>146</v>
      </c>
      <c r="B14" s="302"/>
      <c r="C14" s="302"/>
      <c r="D14" s="302"/>
      <c r="E14" s="302"/>
      <c r="F14" s="303"/>
      <c r="G14" s="304" t="s">
        <v>103</v>
      </c>
      <c r="H14" s="305"/>
      <c r="I14" s="305"/>
      <c r="J14" s="305"/>
      <c r="K14" s="305"/>
      <c r="L14" s="306"/>
      <c r="M14" s="86" t="s">
        <v>60</v>
      </c>
      <c r="N14" s="87" t="s">
        <v>141</v>
      </c>
      <c r="O14" s="87" t="s">
        <v>55</v>
      </c>
      <c r="P14" s="307" t="s">
        <v>135</v>
      </c>
      <c r="Q14" s="308"/>
      <c r="R14" s="308"/>
      <c r="S14" s="308"/>
      <c r="T14" s="308"/>
      <c r="U14" s="309"/>
      <c r="V14" s="307" t="s">
        <v>136</v>
      </c>
      <c r="W14" s="308"/>
      <c r="X14" s="308"/>
      <c r="Y14" s="308"/>
      <c r="Z14" s="308"/>
      <c r="AA14" s="309"/>
      <c r="AB14" s="83" t="str">
        <f>'[3]Отчет'!H11</f>
        <v>П</v>
      </c>
      <c r="AC14" s="86">
        <v>5.32</v>
      </c>
      <c r="AD14" s="81"/>
      <c r="AE14" s="81"/>
      <c r="AF14" s="310" t="str">
        <f>N14</f>
        <v>КТП-5212 (2 СШ)</v>
      </c>
      <c r="AG14" s="311"/>
      <c r="AH14" s="311"/>
      <c r="AI14" s="311"/>
      <c r="AJ14" s="311"/>
      <c r="AK14" s="311"/>
      <c r="AL14" s="312"/>
      <c r="AM14" s="313" t="s">
        <v>122</v>
      </c>
      <c r="AN14" s="314"/>
      <c r="AO14" s="314"/>
      <c r="AP14" s="314"/>
      <c r="AQ14" s="314"/>
      <c r="AR14" s="314"/>
      <c r="AS14" s="315"/>
      <c r="AT14" s="313"/>
      <c r="AU14" s="314"/>
      <c r="AV14" s="314"/>
      <c r="AW14" s="314"/>
      <c r="AX14" s="314"/>
      <c r="AY14" s="314"/>
      <c r="AZ14" s="315"/>
      <c r="BA14" s="319">
        <f t="shared" si="0"/>
        <v>0</v>
      </c>
      <c r="BB14" s="320"/>
      <c r="BC14" s="320"/>
      <c r="BD14" s="320"/>
      <c r="BE14" s="320"/>
      <c r="BF14" s="321"/>
      <c r="BG14" s="319">
        <v>0</v>
      </c>
      <c r="BH14" s="320"/>
      <c r="BI14" s="320"/>
      <c r="BJ14" s="320"/>
      <c r="BK14" s="320"/>
      <c r="BL14" s="321"/>
      <c r="BM14" s="319">
        <v>0</v>
      </c>
      <c r="BN14" s="320"/>
      <c r="BO14" s="320"/>
      <c r="BP14" s="320"/>
      <c r="BQ14" s="320"/>
      <c r="BR14" s="321"/>
      <c r="BS14" s="319">
        <v>0</v>
      </c>
      <c r="BT14" s="320"/>
      <c r="BU14" s="320"/>
      <c r="BV14" s="320"/>
      <c r="BW14" s="321"/>
      <c r="BX14" s="83">
        <v>0</v>
      </c>
      <c r="BY14" s="83">
        <v>0</v>
      </c>
      <c r="BZ14" s="82">
        <v>0</v>
      </c>
      <c r="CA14" s="83">
        <v>0</v>
      </c>
      <c r="CB14" s="313"/>
      <c r="CC14" s="314"/>
      <c r="CD14" s="314"/>
      <c r="CE14" s="314"/>
      <c r="CF14" s="314"/>
      <c r="CG14" s="315"/>
      <c r="CH14" s="82"/>
      <c r="CI14" s="82">
        <f t="shared" si="1"/>
        <v>0</v>
      </c>
      <c r="CJ14" s="319"/>
      <c r="CK14" s="320"/>
      <c r="CL14" s="320"/>
      <c r="CM14" s="320"/>
      <c r="CN14" s="320"/>
      <c r="CO14" s="321"/>
      <c r="CP14" s="319"/>
      <c r="CQ14" s="320"/>
      <c r="CR14" s="320"/>
      <c r="CS14" s="320"/>
      <c r="CT14" s="320"/>
      <c r="CU14" s="321"/>
      <c r="CV14" s="319"/>
      <c r="CW14" s="320"/>
      <c r="CX14" s="320"/>
      <c r="CY14" s="320"/>
      <c r="CZ14" s="321"/>
      <c r="DA14" s="319"/>
      <c r="DB14" s="320"/>
      <c r="DC14" s="320"/>
      <c r="DD14" s="320"/>
      <c r="DE14" s="321"/>
      <c r="DF14" s="84">
        <v>0</v>
      </c>
      <c r="DG14" s="85"/>
      <c r="DH14" s="92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</row>
    <row r="15" spans="1:210" s="94" customFormat="1" ht="52.5" customHeight="1">
      <c r="A15" s="301" t="s">
        <v>133</v>
      </c>
      <c r="B15" s="302"/>
      <c r="C15" s="302"/>
      <c r="D15" s="302"/>
      <c r="E15" s="302"/>
      <c r="F15" s="303"/>
      <c r="G15" s="304" t="str">
        <f>'[2]Отчет (2)'!$B$13</f>
        <v>ООО "Энергосеть" </v>
      </c>
      <c r="H15" s="305"/>
      <c r="I15" s="305"/>
      <c r="J15" s="305"/>
      <c r="K15" s="305"/>
      <c r="L15" s="306"/>
      <c r="M15" s="86" t="s">
        <v>60</v>
      </c>
      <c r="N15" s="87" t="s">
        <v>172</v>
      </c>
      <c r="O15" s="87" t="s">
        <v>68</v>
      </c>
      <c r="P15" s="307" t="s">
        <v>137</v>
      </c>
      <c r="Q15" s="308"/>
      <c r="R15" s="308"/>
      <c r="S15" s="308"/>
      <c r="T15" s="308"/>
      <c r="U15" s="309"/>
      <c r="V15" s="307" t="s">
        <v>138</v>
      </c>
      <c r="W15" s="308"/>
      <c r="X15" s="308"/>
      <c r="Y15" s="308"/>
      <c r="Z15" s="308"/>
      <c r="AA15" s="309"/>
      <c r="AB15" s="83" t="s">
        <v>35</v>
      </c>
      <c r="AC15" s="86">
        <v>1.93</v>
      </c>
      <c r="AD15" s="88"/>
      <c r="AE15" s="90"/>
      <c r="AF15" s="316" t="str">
        <f>'[5]Отчет'!$J$15</f>
        <v>КЛ,Л-5, КТП-17/1 яч.5-РП-3 яч.11;КЛ,Л-6, КТП-17/1 яч.6-РП-3 яч.12</v>
      </c>
      <c r="AG15" s="317"/>
      <c r="AH15" s="317"/>
      <c r="AI15" s="317"/>
      <c r="AJ15" s="317"/>
      <c r="AK15" s="317"/>
      <c r="AL15" s="318"/>
      <c r="AM15" s="313" t="s">
        <v>173</v>
      </c>
      <c r="AN15" s="314"/>
      <c r="AO15" s="314"/>
      <c r="AP15" s="314"/>
      <c r="AQ15" s="314"/>
      <c r="AR15" s="314"/>
      <c r="AS15" s="315"/>
      <c r="AT15" s="313"/>
      <c r="AU15" s="314"/>
      <c r="AV15" s="314"/>
      <c r="AW15" s="314"/>
      <c r="AX15" s="314"/>
      <c r="AY15" s="314"/>
      <c r="AZ15" s="315"/>
      <c r="BA15" s="319">
        <f>BM15+BS15</f>
        <v>53</v>
      </c>
      <c r="BB15" s="320"/>
      <c r="BC15" s="320"/>
      <c r="BD15" s="320"/>
      <c r="BE15" s="320"/>
      <c r="BF15" s="321"/>
      <c r="BG15" s="322">
        <v>0</v>
      </c>
      <c r="BH15" s="323"/>
      <c r="BI15" s="323"/>
      <c r="BJ15" s="323"/>
      <c r="BK15" s="323"/>
      <c r="BL15" s="324"/>
      <c r="BM15" s="322">
        <f>24+9+10</f>
        <v>43</v>
      </c>
      <c r="BN15" s="323"/>
      <c r="BO15" s="323"/>
      <c r="BP15" s="323"/>
      <c r="BQ15" s="323"/>
      <c r="BR15" s="324"/>
      <c r="BS15" s="319">
        <f>1+5+4</f>
        <v>10</v>
      </c>
      <c r="BT15" s="320"/>
      <c r="BU15" s="320"/>
      <c r="BV15" s="320"/>
      <c r="BW15" s="321"/>
      <c r="BX15" s="84">
        <v>0</v>
      </c>
      <c r="BY15" s="84">
        <v>0</v>
      </c>
      <c r="BZ15" s="89">
        <f>25+9+14</f>
        <v>48</v>
      </c>
      <c r="CA15" s="83">
        <v>5</v>
      </c>
      <c r="CB15" s="325"/>
      <c r="CC15" s="326"/>
      <c r="CD15" s="326"/>
      <c r="CE15" s="326"/>
      <c r="CF15" s="326"/>
      <c r="CG15" s="327"/>
      <c r="CH15" s="95">
        <v>59.728</v>
      </c>
      <c r="CI15" s="82">
        <f t="shared" si="1"/>
        <v>115.27504</v>
      </c>
      <c r="CJ15" s="325"/>
      <c r="CK15" s="326"/>
      <c r="CL15" s="326"/>
      <c r="CM15" s="326"/>
      <c r="CN15" s="326"/>
      <c r="CO15" s="327"/>
      <c r="CP15" s="328" t="s">
        <v>154</v>
      </c>
      <c r="CQ15" s="329"/>
      <c r="CR15" s="329"/>
      <c r="CS15" s="329"/>
      <c r="CT15" s="329"/>
      <c r="CU15" s="330"/>
      <c r="CV15" s="301" t="s">
        <v>164</v>
      </c>
      <c r="CW15" s="302"/>
      <c r="CX15" s="302"/>
      <c r="CY15" s="302"/>
      <c r="CZ15" s="303"/>
      <c r="DA15" s="301" t="s">
        <v>165</v>
      </c>
      <c r="DB15" s="302"/>
      <c r="DC15" s="302"/>
      <c r="DD15" s="302"/>
      <c r="DE15" s="303"/>
      <c r="DF15" s="84">
        <v>0</v>
      </c>
      <c r="DG15" s="85"/>
      <c r="DH15" s="92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</row>
    <row r="16" spans="1:210" s="94" customFormat="1" ht="52.5" customHeight="1">
      <c r="A16" s="301" t="s">
        <v>133</v>
      </c>
      <c r="B16" s="302"/>
      <c r="C16" s="302"/>
      <c r="D16" s="302"/>
      <c r="E16" s="302"/>
      <c r="F16" s="303"/>
      <c r="G16" s="304" t="str">
        <f>'[2]Отчет (2)'!$B$13</f>
        <v>ООО "Энергосеть" </v>
      </c>
      <c r="H16" s="305"/>
      <c r="I16" s="305"/>
      <c r="J16" s="305"/>
      <c r="K16" s="305"/>
      <c r="L16" s="306"/>
      <c r="M16" s="86" t="s">
        <v>60</v>
      </c>
      <c r="N16" s="87" t="s">
        <v>140</v>
      </c>
      <c r="O16" s="87" t="s">
        <v>68</v>
      </c>
      <c r="P16" s="307" t="s">
        <v>137</v>
      </c>
      <c r="Q16" s="308"/>
      <c r="R16" s="308"/>
      <c r="S16" s="308"/>
      <c r="T16" s="308"/>
      <c r="U16" s="309"/>
      <c r="V16" s="307" t="s">
        <v>139</v>
      </c>
      <c r="W16" s="308"/>
      <c r="X16" s="308"/>
      <c r="Y16" s="308"/>
      <c r="Z16" s="308"/>
      <c r="AA16" s="309"/>
      <c r="AB16" s="83" t="str">
        <f>AB15</f>
        <v>В</v>
      </c>
      <c r="AC16" s="86">
        <v>9.02</v>
      </c>
      <c r="AD16" s="88"/>
      <c r="AE16" s="90"/>
      <c r="AF16" s="316" t="str">
        <f>'[5]Отчет'!$J$15</f>
        <v>КЛ,Л-5, КТП-17/1 яч.5-РП-3 яч.11;КЛ,Л-6, КТП-17/1 яч.6-РП-3 яч.12</v>
      </c>
      <c r="AG16" s="317"/>
      <c r="AH16" s="317"/>
      <c r="AI16" s="317"/>
      <c r="AJ16" s="317"/>
      <c r="AK16" s="317"/>
      <c r="AL16" s="318"/>
      <c r="AM16" s="313" t="s">
        <v>161</v>
      </c>
      <c r="AN16" s="314"/>
      <c r="AO16" s="314"/>
      <c r="AP16" s="314"/>
      <c r="AQ16" s="314"/>
      <c r="AR16" s="314"/>
      <c r="AS16" s="315"/>
      <c r="AT16" s="313"/>
      <c r="AU16" s="314"/>
      <c r="AV16" s="314"/>
      <c r="AW16" s="314"/>
      <c r="AX16" s="314"/>
      <c r="AY16" s="314"/>
      <c r="AZ16" s="315"/>
      <c r="BA16" s="319">
        <f t="shared" si="0"/>
        <v>28</v>
      </c>
      <c r="BB16" s="320"/>
      <c r="BC16" s="320"/>
      <c r="BD16" s="320"/>
      <c r="BE16" s="320"/>
      <c r="BF16" s="321"/>
      <c r="BG16" s="322">
        <v>0</v>
      </c>
      <c r="BH16" s="323"/>
      <c r="BI16" s="323"/>
      <c r="BJ16" s="323"/>
      <c r="BK16" s="323"/>
      <c r="BL16" s="324"/>
      <c r="BM16" s="322">
        <f>9+10</f>
        <v>19</v>
      </c>
      <c r="BN16" s="323"/>
      <c r="BO16" s="323"/>
      <c r="BP16" s="323"/>
      <c r="BQ16" s="323"/>
      <c r="BR16" s="324"/>
      <c r="BS16" s="319">
        <f>5+4</f>
        <v>9</v>
      </c>
      <c r="BT16" s="320"/>
      <c r="BU16" s="320"/>
      <c r="BV16" s="320"/>
      <c r="BW16" s="321"/>
      <c r="BX16" s="84">
        <v>0</v>
      </c>
      <c r="BY16" s="84">
        <v>0</v>
      </c>
      <c r="BZ16" s="89">
        <f>9+14</f>
        <v>23</v>
      </c>
      <c r="CA16" s="83">
        <v>5</v>
      </c>
      <c r="CB16" s="325"/>
      <c r="CC16" s="326"/>
      <c r="CD16" s="326"/>
      <c r="CE16" s="326"/>
      <c r="CF16" s="326"/>
      <c r="CG16" s="327"/>
      <c r="CH16" s="95">
        <v>28.252</v>
      </c>
      <c r="CI16" s="82">
        <f t="shared" si="1"/>
        <v>254.83303999999998</v>
      </c>
      <c r="CJ16" s="325"/>
      <c r="CK16" s="326"/>
      <c r="CL16" s="326"/>
      <c r="CM16" s="326"/>
      <c r="CN16" s="326"/>
      <c r="CO16" s="327"/>
      <c r="CP16" s="328" t="s">
        <v>154</v>
      </c>
      <c r="CQ16" s="329"/>
      <c r="CR16" s="329"/>
      <c r="CS16" s="329"/>
      <c r="CT16" s="329"/>
      <c r="CU16" s="330"/>
      <c r="CV16" s="301" t="s">
        <v>164</v>
      </c>
      <c r="CW16" s="302"/>
      <c r="CX16" s="302"/>
      <c r="CY16" s="302"/>
      <c r="CZ16" s="303"/>
      <c r="DA16" s="301" t="s">
        <v>165</v>
      </c>
      <c r="DB16" s="302"/>
      <c r="DC16" s="302"/>
      <c r="DD16" s="302"/>
      <c r="DE16" s="303"/>
      <c r="DF16" s="84">
        <v>0</v>
      </c>
      <c r="DG16" s="104">
        <f>CI15+CI16</f>
        <v>370.10808</v>
      </c>
      <c r="DH16" s="92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</row>
    <row r="17" spans="1:210" s="94" customFormat="1" ht="97.5" customHeight="1">
      <c r="A17" s="301" t="s">
        <v>134</v>
      </c>
      <c r="B17" s="302"/>
      <c r="C17" s="302"/>
      <c r="D17" s="302"/>
      <c r="E17" s="302"/>
      <c r="F17" s="303"/>
      <c r="G17" s="304" t="str">
        <f>'[2]Отчет (2)'!$B$13</f>
        <v>ООО "Энергосеть" </v>
      </c>
      <c r="H17" s="305"/>
      <c r="I17" s="305"/>
      <c r="J17" s="305"/>
      <c r="K17" s="305"/>
      <c r="L17" s="306"/>
      <c r="M17" s="86" t="s">
        <v>163</v>
      </c>
      <c r="N17" s="87" t="s">
        <v>156</v>
      </c>
      <c r="O17" s="87" t="s">
        <v>68</v>
      </c>
      <c r="P17" s="307" t="s">
        <v>157</v>
      </c>
      <c r="Q17" s="308"/>
      <c r="R17" s="308"/>
      <c r="S17" s="308"/>
      <c r="T17" s="308"/>
      <c r="U17" s="309"/>
      <c r="V17" s="307" t="s">
        <v>158</v>
      </c>
      <c r="W17" s="308"/>
      <c r="X17" s="308"/>
      <c r="Y17" s="308"/>
      <c r="Z17" s="308"/>
      <c r="AA17" s="309"/>
      <c r="AB17" s="91" t="s">
        <v>35</v>
      </c>
      <c r="AC17" s="86">
        <v>0.72</v>
      </c>
      <c r="AD17" s="88"/>
      <c r="AE17" s="88"/>
      <c r="AF17" s="310" t="str">
        <f>'[5]Отчет'!$J$16</f>
        <v>2* КЛ,Л-8,РП-201 яч.7 до РП-3 яч.8</v>
      </c>
      <c r="AG17" s="311"/>
      <c r="AH17" s="311"/>
      <c r="AI17" s="311"/>
      <c r="AJ17" s="311"/>
      <c r="AK17" s="311"/>
      <c r="AL17" s="312"/>
      <c r="AM17" s="316"/>
      <c r="AN17" s="317"/>
      <c r="AO17" s="317"/>
      <c r="AP17" s="317"/>
      <c r="AQ17" s="317"/>
      <c r="AR17" s="317"/>
      <c r="AS17" s="318"/>
      <c r="AT17" s="316" t="s">
        <v>166</v>
      </c>
      <c r="AU17" s="317"/>
      <c r="AV17" s="317"/>
      <c r="AW17" s="317"/>
      <c r="AX17" s="317"/>
      <c r="AY17" s="317"/>
      <c r="AZ17" s="318"/>
      <c r="BA17" s="319">
        <f t="shared" si="0"/>
        <v>46</v>
      </c>
      <c r="BB17" s="320"/>
      <c r="BC17" s="320"/>
      <c r="BD17" s="320"/>
      <c r="BE17" s="320"/>
      <c r="BF17" s="321"/>
      <c r="BG17" s="322">
        <v>0</v>
      </c>
      <c r="BH17" s="323"/>
      <c r="BI17" s="323"/>
      <c r="BJ17" s="323"/>
      <c r="BK17" s="323"/>
      <c r="BL17" s="324"/>
      <c r="BM17" s="322">
        <v>44</v>
      </c>
      <c r="BN17" s="323"/>
      <c r="BO17" s="323"/>
      <c r="BP17" s="323"/>
      <c r="BQ17" s="323"/>
      <c r="BR17" s="324"/>
      <c r="BS17" s="319">
        <v>2</v>
      </c>
      <c r="BT17" s="320"/>
      <c r="BU17" s="320"/>
      <c r="BV17" s="320"/>
      <c r="BW17" s="321"/>
      <c r="BX17" s="84">
        <v>0</v>
      </c>
      <c r="BY17" s="84">
        <v>0</v>
      </c>
      <c r="BZ17" s="89">
        <v>32</v>
      </c>
      <c r="CA17" s="83">
        <v>14</v>
      </c>
      <c r="CB17" s="331"/>
      <c r="CC17" s="332"/>
      <c r="CD17" s="332"/>
      <c r="CE17" s="332"/>
      <c r="CF17" s="332"/>
      <c r="CG17" s="333"/>
      <c r="CH17" s="95">
        <v>116.748</v>
      </c>
      <c r="CI17" s="82">
        <f t="shared" si="1"/>
        <v>84.05856</v>
      </c>
      <c r="CJ17" s="331"/>
      <c r="CK17" s="332"/>
      <c r="CL17" s="332"/>
      <c r="CM17" s="332"/>
      <c r="CN17" s="332"/>
      <c r="CO17" s="333"/>
      <c r="CP17" s="328" t="s">
        <v>160</v>
      </c>
      <c r="CQ17" s="329"/>
      <c r="CR17" s="329"/>
      <c r="CS17" s="329"/>
      <c r="CT17" s="329"/>
      <c r="CU17" s="330"/>
      <c r="CV17" s="301" t="s">
        <v>164</v>
      </c>
      <c r="CW17" s="302"/>
      <c r="CX17" s="302"/>
      <c r="CY17" s="302"/>
      <c r="CZ17" s="303"/>
      <c r="DA17" s="301" t="s">
        <v>165</v>
      </c>
      <c r="DB17" s="302"/>
      <c r="DC17" s="302"/>
      <c r="DD17" s="302"/>
      <c r="DE17" s="303"/>
      <c r="DF17" s="84">
        <v>0</v>
      </c>
      <c r="DG17" s="85"/>
      <c r="DH17" s="92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</row>
    <row r="18" spans="1:210" ht="36" customHeight="1" hidden="1" outlineLevel="1">
      <c r="A18" s="177"/>
      <c r="B18" s="178"/>
      <c r="C18" s="178"/>
      <c r="D18" s="178"/>
      <c r="E18" s="178"/>
      <c r="F18" s="179"/>
      <c r="G18" s="159"/>
      <c r="H18" s="160"/>
      <c r="I18" s="160"/>
      <c r="J18" s="160"/>
      <c r="K18" s="160"/>
      <c r="L18" s="161"/>
      <c r="M18" s="102"/>
      <c r="N18" s="102"/>
      <c r="O18" s="102"/>
      <c r="P18" s="288"/>
      <c r="Q18" s="181"/>
      <c r="R18" s="181"/>
      <c r="S18" s="181"/>
      <c r="T18" s="181"/>
      <c r="U18" s="182"/>
      <c r="V18" s="183"/>
      <c r="W18" s="184"/>
      <c r="X18" s="184"/>
      <c r="Y18" s="184"/>
      <c r="Z18" s="184"/>
      <c r="AA18" s="185"/>
      <c r="AB18" s="4"/>
      <c r="AC18" s="102"/>
      <c r="AD18" s="3"/>
      <c r="AE18" s="3"/>
      <c r="AF18" s="189"/>
      <c r="AG18" s="190"/>
      <c r="AH18" s="190"/>
      <c r="AI18" s="190"/>
      <c r="AJ18" s="190"/>
      <c r="AK18" s="190"/>
      <c r="AL18" s="191"/>
      <c r="AM18" s="195" t="s">
        <v>122</v>
      </c>
      <c r="AN18" s="196"/>
      <c r="AO18" s="196"/>
      <c r="AP18" s="196"/>
      <c r="AQ18" s="196"/>
      <c r="AR18" s="196"/>
      <c r="AS18" s="197"/>
      <c r="AT18" s="195" t="s">
        <v>122</v>
      </c>
      <c r="AU18" s="196"/>
      <c r="AV18" s="196"/>
      <c r="AW18" s="196"/>
      <c r="AX18" s="196"/>
      <c r="AY18" s="196"/>
      <c r="AZ18" s="197"/>
      <c r="BA18" s="207">
        <v>1</v>
      </c>
      <c r="BB18" s="208"/>
      <c r="BC18" s="208"/>
      <c r="BD18" s="208"/>
      <c r="BE18" s="208"/>
      <c r="BF18" s="209"/>
      <c r="BG18" s="192">
        <v>0</v>
      </c>
      <c r="BH18" s="193"/>
      <c r="BI18" s="193"/>
      <c r="BJ18" s="193"/>
      <c r="BK18" s="193"/>
      <c r="BL18" s="194"/>
      <c r="BM18" s="192">
        <v>0</v>
      </c>
      <c r="BN18" s="193"/>
      <c r="BO18" s="193"/>
      <c r="BP18" s="193"/>
      <c r="BQ18" s="193"/>
      <c r="BR18" s="194"/>
      <c r="BS18" s="198"/>
      <c r="BT18" s="199"/>
      <c r="BU18" s="199"/>
      <c r="BV18" s="199"/>
      <c r="BW18" s="200"/>
      <c r="BX18" s="22">
        <v>0</v>
      </c>
      <c r="BY18" s="22">
        <v>0</v>
      </c>
      <c r="BZ18" s="17"/>
      <c r="CA18" s="1">
        <v>0</v>
      </c>
      <c r="CB18" s="207"/>
      <c r="CC18" s="208"/>
      <c r="CD18" s="208"/>
      <c r="CE18" s="208"/>
      <c r="CF18" s="208"/>
      <c r="CG18" s="209"/>
      <c r="CH18" s="2"/>
      <c r="CI18" s="82">
        <f t="shared" si="1"/>
        <v>0</v>
      </c>
      <c r="CJ18" s="207"/>
      <c r="CK18" s="208"/>
      <c r="CL18" s="208"/>
      <c r="CM18" s="208"/>
      <c r="CN18" s="208"/>
      <c r="CO18" s="209"/>
      <c r="CP18" s="177"/>
      <c r="CQ18" s="178"/>
      <c r="CR18" s="178"/>
      <c r="CS18" s="178"/>
      <c r="CT18" s="178"/>
      <c r="CU18" s="179"/>
      <c r="CV18" s="177"/>
      <c r="CW18" s="178"/>
      <c r="CX18" s="178"/>
      <c r="CY18" s="178"/>
      <c r="CZ18" s="179"/>
      <c r="DA18" s="177"/>
      <c r="DB18" s="178"/>
      <c r="DC18" s="178"/>
      <c r="DD18" s="178"/>
      <c r="DE18" s="179"/>
      <c r="DF18" s="22">
        <v>1</v>
      </c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</row>
    <row r="19" spans="1:210" ht="36" customHeight="1" hidden="1" outlineLevel="1">
      <c r="A19" s="177"/>
      <c r="B19" s="178"/>
      <c r="C19" s="178"/>
      <c r="D19" s="178"/>
      <c r="E19" s="178"/>
      <c r="F19" s="179"/>
      <c r="G19" s="159"/>
      <c r="H19" s="160"/>
      <c r="I19" s="160"/>
      <c r="J19" s="160"/>
      <c r="K19" s="160"/>
      <c r="L19" s="161"/>
      <c r="M19" s="102"/>
      <c r="N19" s="79"/>
      <c r="O19" s="102"/>
      <c r="P19" s="288"/>
      <c r="Q19" s="181"/>
      <c r="R19" s="181"/>
      <c r="S19" s="181"/>
      <c r="T19" s="181"/>
      <c r="U19" s="182"/>
      <c r="V19" s="183"/>
      <c r="W19" s="184"/>
      <c r="X19" s="184"/>
      <c r="Y19" s="184"/>
      <c r="Z19" s="184"/>
      <c r="AA19" s="185"/>
      <c r="AB19" s="4"/>
      <c r="AC19" s="102"/>
      <c r="AD19" s="3"/>
      <c r="AE19" s="3"/>
      <c r="AF19" s="289"/>
      <c r="AG19" s="290"/>
      <c r="AH19" s="290"/>
      <c r="AI19" s="290"/>
      <c r="AJ19" s="290"/>
      <c r="AK19" s="290"/>
      <c r="AL19" s="291"/>
      <c r="AM19" s="195" t="s">
        <v>122</v>
      </c>
      <c r="AN19" s="196"/>
      <c r="AO19" s="196"/>
      <c r="AP19" s="196"/>
      <c r="AQ19" s="196"/>
      <c r="AR19" s="196"/>
      <c r="AS19" s="197"/>
      <c r="AT19" s="189"/>
      <c r="AU19" s="190"/>
      <c r="AV19" s="190"/>
      <c r="AW19" s="190"/>
      <c r="AX19" s="190"/>
      <c r="AY19" s="190"/>
      <c r="AZ19" s="191"/>
      <c r="BA19" s="198">
        <f>BG19+BM19+BS19</f>
        <v>0</v>
      </c>
      <c r="BB19" s="208"/>
      <c r="BC19" s="208"/>
      <c r="BD19" s="208"/>
      <c r="BE19" s="208"/>
      <c r="BF19" s="209"/>
      <c r="BG19" s="198"/>
      <c r="BH19" s="199"/>
      <c r="BI19" s="199"/>
      <c r="BJ19" s="199"/>
      <c r="BK19" s="199"/>
      <c r="BL19" s="200"/>
      <c r="BM19" s="198"/>
      <c r="BN19" s="199"/>
      <c r="BO19" s="199"/>
      <c r="BP19" s="199"/>
      <c r="BQ19" s="199"/>
      <c r="BR19" s="200"/>
      <c r="BS19" s="192"/>
      <c r="BT19" s="193"/>
      <c r="BU19" s="193"/>
      <c r="BV19" s="193"/>
      <c r="BW19" s="194"/>
      <c r="BX19" s="1"/>
      <c r="BY19" s="1"/>
      <c r="BZ19" s="17"/>
      <c r="CA19" s="1"/>
      <c r="CB19" s="207"/>
      <c r="CC19" s="208"/>
      <c r="CD19" s="208"/>
      <c r="CE19" s="208"/>
      <c r="CF19" s="208"/>
      <c r="CG19" s="209"/>
      <c r="CH19" s="2"/>
      <c r="CI19" s="82">
        <f t="shared" si="1"/>
        <v>0</v>
      </c>
      <c r="CJ19" s="207"/>
      <c r="CK19" s="208"/>
      <c r="CL19" s="208"/>
      <c r="CM19" s="208"/>
      <c r="CN19" s="208"/>
      <c r="CO19" s="209"/>
      <c r="CP19" s="177"/>
      <c r="CQ19" s="178"/>
      <c r="CR19" s="178"/>
      <c r="CS19" s="178"/>
      <c r="CT19" s="178"/>
      <c r="CU19" s="179"/>
      <c r="CV19" s="198"/>
      <c r="CW19" s="199"/>
      <c r="CX19" s="199"/>
      <c r="CY19" s="199"/>
      <c r="CZ19" s="200"/>
      <c r="DA19" s="198"/>
      <c r="DB19" s="199"/>
      <c r="DC19" s="199"/>
      <c r="DD19" s="199"/>
      <c r="DE19" s="200"/>
      <c r="DF19" s="22">
        <v>1</v>
      </c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</row>
    <row r="20" spans="1:210" ht="36" customHeight="1" hidden="1" outlineLevel="1">
      <c r="A20" s="177"/>
      <c r="B20" s="178"/>
      <c r="C20" s="178"/>
      <c r="D20" s="178"/>
      <c r="E20" s="178"/>
      <c r="F20" s="179"/>
      <c r="G20" s="159"/>
      <c r="H20" s="160"/>
      <c r="I20" s="160"/>
      <c r="J20" s="160"/>
      <c r="K20" s="160"/>
      <c r="L20" s="161"/>
      <c r="M20" s="102"/>
      <c r="N20" s="79"/>
      <c r="O20" s="102"/>
      <c r="P20" s="288"/>
      <c r="Q20" s="181"/>
      <c r="R20" s="181"/>
      <c r="S20" s="181"/>
      <c r="T20" s="181"/>
      <c r="U20" s="182"/>
      <c r="V20" s="183"/>
      <c r="W20" s="184"/>
      <c r="X20" s="184"/>
      <c r="Y20" s="184"/>
      <c r="Z20" s="184"/>
      <c r="AA20" s="185"/>
      <c r="AB20" s="4"/>
      <c r="AC20" s="102"/>
      <c r="AD20" s="3"/>
      <c r="AE20" s="3"/>
      <c r="AF20" s="189"/>
      <c r="AG20" s="190"/>
      <c r="AH20" s="190"/>
      <c r="AI20" s="190"/>
      <c r="AJ20" s="190"/>
      <c r="AK20" s="190"/>
      <c r="AL20" s="191"/>
      <c r="AM20" s="195" t="s">
        <v>122</v>
      </c>
      <c r="AN20" s="196"/>
      <c r="AO20" s="196"/>
      <c r="AP20" s="196"/>
      <c r="AQ20" s="196"/>
      <c r="AR20" s="196"/>
      <c r="AS20" s="197"/>
      <c r="AT20" s="189" t="s">
        <v>122</v>
      </c>
      <c r="AU20" s="190"/>
      <c r="AV20" s="190"/>
      <c r="AW20" s="190"/>
      <c r="AX20" s="190"/>
      <c r="AY20" s="190"/>
      <c r="AZ20" s="191"/>
      <c r="BA20" s="198">
        <f aca="true" t="shared" si="2" ref="BA20:BA43">BG20+BM20+BS20</f>
        <v>0</v>
      </c>
      <c r="BB20" s="208"/>
      <c r="BC20" s="208"/>
      <c r="BD20" s="208"/>
      <c r="BE20" s="208"/>
      <c r="BF20" s="209"/>
      <c r="BG20" s="198"/>
      <c r="BH20" s="199"/>
      <c r="BI20" s="199"/>
      <c r="BJ20" s="199"/>
      <c r="BK20" s="199"/>
      <c r="BL20" s="200"/>
      <c r="BM20" s="198"/>
      <c r="BN20" s="199"/>
      <c r="BO20" s="199"/>
      <c r="BP20" s="199"/>
      <c r="BQ20" s="199"/>
      <c r="BR20" s="200"/>
      <c r="BS20" s="192"/>
      <c r="BT20" s="193"/>
      <c r="BU20" s="193"/>
      <c r="BV20" s="193"/>
      <c r="BW20" s="194"/>
      <c r="BX20" s="1"/>
      <c r="BY20" s="1"/>
      <c r="BZ20" s="17"/>
      <c r="CA20" s="1"/>
      <c r="CB20" s="207"/>
      <c r="CC20" s="208"/>
      <c r="CD20" s="208"/>
      <c r="CE20" s="208"/>
      <c r="CF20" s="208"/>
      <c r="CG20" s="209"/>
      <c r="CH20" s="2"/>
      <c r="CI20" s="82">
        <f t="shared" si="1"/>
        <v>0</v>
      </c>
      <c r="CJ20" s="207"/>
      <c r="CK20" s="208"/>
      <c r="CL20" s="208"/>
      <c r="CM20" s="208"/>
      <c r="CN20" s="208"/>
      <c r="CO20" s="209"/>
      <c r="CP20" s="177"/>
      <c r="CQ20" s="178"/>
      <c r="CR20" s="178"/>
      <c r="CS20" s="178"/>
      <c r="CT20" s="178"/>
      <c r="CU20" s="179"/>
      <c r="CV20" s="177"/>
      <c r="CW20" s="178"/>
      <c r="CX20" s="178"/>
      <c r="CY20" s="178"/>
      <c r="CZ20" s="179"/>
      <c r="DA20" s="177"/>
      <c r="DB20" s="178"/>
      <c r="DC20" s="178"/>
      <c r="DD20" s="178"/>
      <c r="DE20" s="179"/>
      <c r="DF20" s="22">
        <v>1</v>
      </c>
      <c r="DG20" s="69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</row>
    <row r="21" spans="1:210" ht="36" customHeight="1" hidden="1" outlineLevel="1">
      <c r="A21" s="177"/>
      <c r="B21" s="178"/>
      <c r="C21" s="178"/>
      <c r="D21" s="178"/>
      <c r="E21" s="178"/>
      <c r="F21" s="179"/>
      <c r="G21" s="159"/>
      <c r="H21" s="160"/>
      <c r="I21" s="160"/>
      <c r="J21" s="160"/>
      <c r="K21" s="160"/>
      <c r="L21" s="161"/>
      <c r="M21" s="102"/>
      <c r="N21" s="79"/>
      <c r="O21" s="102"/>
      <c r="P21" s="288"/>
      <c r="Q21" s="181"/>
      <c r="R21" s="181"/>
      <c r="S21" s="181"/>
      <c r="T21" s="181"/>
      <c r="U21" s="182"/>
      <c r="V21" s="183"/>
      <c r="W21" s="184"/>
      <c r="X21" s="184"/>
      <c r="Y21" s="184"/>
      <c r="Z21" s="184"/>
      <c r="AA21" s="185"/>
      <c r="AB21" s="4"/>
      <c r="AC21" s="102"/>
      <c r="AD21" s="3"/>
      <c r="AE21" s="3"/>
      <c r="AF21" s="189"/>
      <c r="AG21" s="190"/>
      <c r="AH21" s="190"/>
      <c r="AI21" s="190"/>
      <c r="AJ21" s="190"/>
      <c r="AK21" s="190"/>
      <c r="AL21" s="191"/>
      <c r="AM21" s="195" t="s">
        <v>122</v>
      </c>
      <c r="AN21" s="196"/>
      <c r="AO21" s="196"/>
      <c r="AP21" s="196"/>
      <c r="AQ21" s="196"/>
      <c r="AR21" s="196"/>
      <c r="AS21" s="197"/>
      <c r="AT21" s="189" t="s">
        <v>122</v>
      </c>
      <c r="AU21" s="190"/>
      <c r="AV21" s="190"/>
      <c r="AW21" s="190"/>
      <c r="AX21" s="190"/>
      <c r="AY21" s="190"/>
      <c r="AZ21" s="191"/>
      <c r="BA21" s="198">
        <f t="shared" si="2"/>
        <v>0</v>
      </c>
      <c r="BB21" s="208"/>
      <c r="BC21" s="208"/>
      <c r="BD21" s="208"/>
      <c r="BE21" s="208"/>
      <c r="BF21" s="209"/>
      <c r="BG21" s="198"/>
      <c r="BH21" s="199"/>
      <c r="BI21" s="199"/>
      <c r="BJ21" s="199"/>
      <c r="BK21" s="199"/>
      <c r="BL21" s="200"/>
      <c r="BM21" s="198"/>
      <c r="BN21" s="199"/>
      <c r="BO21" s="199"/>
      <c r="BP21" s="199"/>
      <c r="BQ21" s="199"/>
      <c r="BR21" s="200"/>
      <c r="BS21" s="192"/>
      <c r="BT21" s="193"/>
      <c r="BU21" s="193"/>
      <c r="BV21" s="193"/>
      <c r="BW21" s="194"/>
      <c r="BX21" s="1"/>
      <c r="BY21" s="1"/>
      <c r="BZ21" s="12"/>
      <c r="CA21" s="1"/>
      <c r="CB21" s="207"/>
      <c r="CC21" s="208"/>
      <c r="CD21" s="208"/>
      <c r="CE21" s="208"/>
      <c r="CF21" s="208"/>
      <c r="CG21" s="209"/>
      <c r="CH21" s="2"/>
      <c r="CI21" s="82">
        <f t="shared" si="1"/>
        <v>0</v>
      </c>
      <c r="CJ21" s="207"/>
      <c r="CK21" s="208"/>
      <c r="CL21" s="208"/>
      <c r="CM21" s="208"/>
      <c r="CN21" s="208"/>
      <c r="CO21" s="209"/>
      <c r="CP21" s="177"/>
      <c r="CQ21" s="178"/>
      <c r="CR21" s="178"/>
      <c r="CS21" s="178"/>
      <c r="CT21" s="178"/>
      <c r="CU21" s="179"/>
      <c r="CV21" s="177"/>
      <c r="CW21" s="178"/>
      <c r="CX21" s="178"/>
      <c r="CY21" s="178"/>
      <c r="CZ21" s="179"/>
      <c r="DA21" s="177"/>
      <c r="DB21" s="178"/>
      <c r="DC21" s="178"/>
      <c r="DD21" s="178"/>
      <c r="DE21" s="179"/>
      <c r="DF21" s="1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</row>
    <row r="22" spans="1:210" ht="36" customHeight="1" hidden="1" outlineLevel="1">
      <c r="A22" s="177"/>
      <c r="B22" s="178"/>
      <c r="C22" s="178"/>
      <c r="D22" s="178"/>
      <c r="E22" s="178"/>
      <c r="F22" s="179"/>
      <c r="G22" s="159"/>
      <c r="H22" s="160"/>
      <c r="I22" s="160"/>
      <c r="J22" s="160"/>
      <c r="K22" s="160"/>
      <c r="L22" s="161"/>
      <c r="M22" s="102"/>
      <c r="N22" s="79"/>
      <c r="O22" s="102"/>
      <c r="P22" s="288"/>
      <c r="Q22" s="181"/>
      <c r="R22" s="181"/>
      <c r="S22" s="181"/>
      <c r="T22" s="181"/>
      <c r="U22" s="182"/>
      <c r="V22" s="183"/>
      <c r="W22" s="184"/>
      <c r="X22" s="184"/>
      <c r="Y22" s="184"/>
      <c r="Z22" s="184"/>
      <c r="AA22" s="185"/>
      <c r="AB22" s="4"/>
      <c r="AC22" s="102"/>
      <c r="AD22" s="3"/>
      <c r="AE22" s="3"/>
      <c r="AF22" s="189"/>
      <c r="AG22" s="190"/>
      <c r="AH22" s="190"/>
      <c r="AI22" s="190"/>
      <c r="AJ22" s="190"/>
      <c r="AK22" s="190"/>
      <c r="AL22" s="191"/>
      <c r="AM22" s="195" t="s">
        <v>122</v>
      </c>
      <c r="AN22" s="196"/>
      <c r="AO22" s="196"/>
      <c r="AP22" s="196"/>
      <c r="AQ22" s="196"/>
      <c r="AR22" s="196"/>
      <c r="AS22" s="197"/>
      <c r="AT22" s="189" t="s">
        <v>122</v>
      </c>
      <c r="AU22" s="190"/>
      <c r="AV22" s="190"/>
      <c r="AW22" s="190"/>
      <c r="AX22" s="190"/>
      <c r="AY22" s="190"/>
      <c r="AZ22" s="191"/>
      <c r="BA22" s="198">
        <f t="shared" si="2"/>
        <v>0</v>
      </c>
      <c r="BB22" s="208"/>
      <c r="BC22" s="208"/>
      <c r="BD22" s="208"/>
      <c r="BE22" s="208"/>
      <c r="BF22" s="209"/>
      <c r="BG22" s="198"/>
      <c r="BH22" s="199"/>
      <c r="BI22" s="199"/>
      <c r="BJ22" s="199"/>
      <c r="BK22" s="199"/>
      <c r="BL22" s="200"/>
      <c r="BM22" s="198"/>
      <c r="BN22" s="199"/>
      <c r="BO22" s="199"/>
      <c r="BP22" s="199"/>
      <c r="BQ22" s="199"/>
      <c r="BR22" s="200"/>
      <c r="BS22" s="192"/>
      <c r="BT22" s="193"/>
      <c r="BU22" s="193"/>
      <c r="BV22" s="193"/>
      <c r="BW22" s="194"/>
      <c r="BX22" s="1"/>
      <c r="BY22" s="1"/>
      <c r="BZ22" s="12"/>
      <c r="CA22" s="1"/>
      <c r="CB22" s="207"/>
      <c r="CC22" s="208"/>
      <c r="CD22" s="208"/>
      <c r="CE22" s="208"/>
      <c r="CF22" s="208"/>
      <c r="CG22" s="209"/>
      <c r="CH22" s="2"/>
      <c r="CI22" s="82">
        <f t="shared" si="1"/>
        <v>0</v>
      </c>
      <c r="CJ22" s="207"/>
      <c r="CK22" s="208"/>
      <c r="CL22" s="208"/>
      <c r="CM22" s="208"/>
      <c r="CN22" s="208"/>
      <c r="CO22" s="209"/>
      <c r="CP22" s="177"/>
      <c r="CQ22" s="178"/>
      <c r="CR22" s="178"/>
      <c r="CS22" s="178"/>
      <c r="CT22" s="178"/>
      <c r="CU22" s="179"/>
      <c r="CV22" s="177"/>
      <c r="CW22" s="178"/>
      <c r="CX22" s="178"/>
      <c r="CY22" s="178"/>
      <c r="CZ22" s="179"/>
      <c r="DA22" s="177"/>
      <c r="DB22" s="178"/>
      <c r="DC22" s="178"/>
      <c r="DD22" s="178"/>
      <c r="DE22" s="179"/>
      <c r="DF22" s="1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</row>
    <row r="23" spans="1:210" ht="36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02"/>
      <c r="N23" s="79"/>
      <c r="O23" s="102"/>
      <c r="P23" s="288"/>
      <c r="Q23" s="181"/>
      <c r="R23" s="181"/>
      <c r="S23" s="181"/>
      <c r="T23" s="181"/>
      <c r="U23" s="182"/>
      <c r="V23" s="216"/>
      <c r="W23" s="217"/>
      <c r="X23" s="217"/>
      <c r="Y23" s="217"/>
      <c r="Z23" s="217"/>
      <c r="AA23" s="218"/>
      <c r="AB23" s="4"/>
      <c r="AC23" s="102"/>
      <c r="AD23" s="3"/>
      <c r="AE23" s="3"/>
      <c r="AF23" s="189"/>
      <c r="AG23" s="190"/>
      <c r="AH23" s="190"/>
      <c r="AI23" s="190"/>
      <c r="AJ23" s="190"/>
      <c r="AK23" s="190"/>
      <c r="AL23" s="191"/>
      <c r="AM23" s="195" t="s">
        <v>122</v>
      </c>
      <c r="AN23" s="196"/>
      <c r="AO23" s="196"/>
      <c r="AP23" s="196"/>
      <c r="AQ23" s="196"/>
      <c r="AR23" s="196"/>
      <c r="AS23" s="197"/>
      <c r="AT23" s="189" t="s">
        <v>122</v>
      </c>
      <c r="AU23" s="190"/>
      <c r="AV23" s="190"/>
      <c r="AW23" s="190"/>
      <c r="AX23" s="190"/>
      <c r="AY23" s="190"/>
      <c r="AZ23" s="191"/>
      <c r="BA23" s="198">
        <f t="shared" si="2"/>
        <v>0</v>
      </c>
      <c r="BB23" s="208"/>
      <c r="BC23" s="208"/>
      <c r="BD23" s="208"/>
      <c r="BE23" s="208"/>
      <c r="BF23" s="209"/>
      <c r="BG23" s="198"/>
      <c r="BH23" s="199"/>
      <c r="BI23" s="199"/>
      <c r="BJ23" s="199"/>
      <c r="BK23" s="199"/>
      <c r="BL23" s="200"/>
      <c r="BM23" s="198"/>
      <c r="BN23" s="199"/>
      <c r="BO23" s="199"/>
      <c r="BP23" s="199"/>
      <c r="BQ23" s="199"/>
      <c r="BR23" s="200"/>
      <c r="BS23" s="192"/>
      <c r="BT23" s="193"/>
      <c r="BU23" s="193"/>
      <c r="BV23" s="193"/>
      <c r="BW23" s="194"/>
      <c r="BX23" s="1"/>
      <c r="BY23" s="1"/>
      <c r="BZ23" s="12"/>
      <c r="CA23" s="1"/>
      <c r="CB23" s="207"/>
      <c r="CC23" s="208"/>
      <c r="CD23" s="208"/>
      <c r="CE23" s="208"/>
      <c r="CF23" s="208"/>
      <c r="CG23" s="209"/>
      <c r="CH23" s="2"/>
      <c r="CI23" s="82">
        <f t="shared" si="1"/>
        <v>0</v>
      </c>
      <c r="CJ23" s="207"/>
      <c r="CK23" s="208"/>
      <c r="CL23" s="208"/>
      <c r="CM23" s="208"/>
      <c r="CN23" s="208"/>
      <c r="CO23" s="209"/>
      <c r="CP23" s="177"/>
      <c r="CQ23" s="178"/>
      <c r="CR23" s="178"/>
      <c r="CS23" s="178"/>
      <c r="CT23" s="178"/>
      <c r="CU23" s="179"/>
      <c r="CV23" s="177"/>
      <c r="CW23" s="178"/>
      <c r="CX23" s="178"/>
      <c r="CY23" s="178"/>
      <c r="CZ23" s="179"/>
      <c r="DA23" s="177"/>
      <c r="DB23" s="178"/>
      <c r="DC23" s="178"/>
      <c r="DD23" s="178"/>
      <c r="DE23" s="179"/>
      <c r="DF23" s="1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</row>
    <row r="24" spans="1:210" ht="36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02"/>
      <c r="N24" s="79"/>
      <c r="O24" s="102"/>
      <c r="P24" s="288"/>
      <c r="Q24" s="181"/>
      <c r="R24" s="181"/>
      <c r="S24" s="181"/>
      <c r="T24" s="181"/>
      <c r="U24" s="182"/>
      <c r="V24" s="216"/>
      <c r="W24" s="217"/>
      <c r="X24" s="217"/>
      <c r="Y24" s="217"/>
      <c r="Z24" s="217"/>
      <c r="AA24" s="218"/>
      <c r="AB24" s="4"/>
      <c r="AC24" s="102"/>
      <c r="AD24" s="3"/>
      <c r="AE24" s="3"/>
      <c r="AF24" s="189"/>
      <c r="AG24" s="190"/>
      <c r="AH24" s="190"/>
      <c r="AI24" s="190"/>
      <c r="AJ24" s="190"/>
      <c r="AK24" s="190"/>
      <c r="AL24" s="191"/>
      <c r="AM24" s="195" t="s">
        <v>122</v>
      </c>
      <c r="AN24" s="196"/>
      <c r="AO24" s="196"/>
      <c r="AP24" s="196"/>
      <c r="AQ24" s="196"/>
      <c r="AR24" s="196"/>
      <c r="AS24" s="197"/>
      <c r="AT24" s="189" t="s">
        <v>122</v>
      </c>
      <c r="AU24" s="190"/>
      <c r="AV24" s="190"/>
      <c r="AW24" s="190"/>
      <c r="AX24" s="190"/>
      <c r="AY24" s="190"/>
      <c r="AZ24" s="191"/>
      <c r="BA24" s="198">
        <f t="shared" si="2"/>
        <v>0</v>
      </c>
      <c r="BB24" s="208"/>
      <c r="BC24" s="208"/>
      <c r="BD24" s="208"/>
      <c r="BE24" s="208"/>
      <c r="BF24" s="209"/>
      <c r="BG24" s="198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200"/>
      <c r="BS24" s="192"/>
      <c r="BT24" s="193"/>
      <c r="BU24" s="193"/>
      <c r="BV24" s="193"/>
      <c r="BW24" s="194"/>
      <c r="BX24" s="1"/>
      <c r="BY24" s="1"/>
      <c r="BZ24" s="12"/>
      <c r="CA24" s="1"/>
      <c r="CB24" s="207"/>
      <c r="CC24" s="208"/>
      <c r="CD24" s="208"/>
      <c r="CE24" s="208"/>
      <c r="CF24" s="208"/>
      <c r="CG24" s="209"/>
      <c r="CH24" s="2"/>
      <c r="CI24" s="82">
        <f t="shared" si="1"/>
        <v>0</v>
      </c>
      <c r="CJ24" s="207"/>
      <c r="CK24" s="208"/>
      <c r="CL24" s="208"/>
      <c r="CM24" s="208"/>
      <c r="CN24" s="208"/>
      <c r="CO24" s="209"/>
      <c r="CP24" s="177"/>
      <c r="CQ24" s="178"/>
      <c r="CR24" s="178"/>
      <c r="CS24" s="178"/>
      <c r="CT24" s="178"/>
      <c r="CU24" s="179"/>
      <c r="CV24" s="177"/>
      <c r="CW24" s="178"/>
      <c r="CX24" s="178"/>
      <c r="CY24" s="178"/>
      <c r="CZ24" s="179"/>
      <c r="DA24" s="177"/>
      <c r="DB24" s="178"/>
      <c r="DC24" s="178"/>
      <c r="DD24" s="178"/>
      <c r="DE24" s="179"/>
      <c r="DF24" s="1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</row>
    <row r="25" spans="1:210" ht="36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79"/>
      <c r="N25" s="79"/>
      <c r="O25" s="79"/>
      <c r="P25" s="288"/>
      <c r="Q25" s="181"/>
      <c r="R25" s="181"/>
      <c r="S25" s="181"/>
      <c r="T25" s="181"/>
      <c r="U25" s="182"/>
      <c r="V25" s="216"/>
      <c r="W25" s="217"/>
      <c r="X25" s="217"/>
      <c r="Y25" s="217"/>
      <c r="Z25" s="217"/>
      <c r="AA25" s="218"/>
      <c r="AB25" s="4"/>
      <c r="AC25" s="79"/>
      <c r="AD25" s="3"/>
      <c r="AE25" s="3"/>
      <c r="AF25" s="289"/>
      <c r="AG25" s="290"/>
      <c r="AH25" s="290"/>
      <c r="AI25" s="290"/>
      <c r="AJ25" s="290"/>
      <c r="AK25" s="290"/>
      <c r="AL25" s="291"/>
      <c r="AM25" s="195" t="s">
        <v>122</v>
      </c>
      <c r="AN25" s="196"/>
      <c r="AO25" s="196"/>
      <c r="AP25" s="196"/>
      <c r="AQ25" s="196"/>
      <c r="AR25" s="196"/>
      <c r="AS25" s="197"/>
      <c r="AT25" s="189" t="s">
        <v>122</v>
      </c>
      <c r="AU25" s="190"/>
      <c r="AV25" s="190"/>
      <c r="AW25" s="190"/>
      <c r="AX25" s="190"/>
      <c r="AY25" s="190"/>
      <c r="AZ25" s="191"/>
      <c r="BA25" s="198">
        <f t="shared" si="2"/>
        <v>0</v>
      </c>
      <c r="BB25" s="208"/>
      <c r="BC25" s="208"/>
      <c r="BD25" s="208"/>
      <c r="BE25" s="208"/>
      <c r="BF25" s="209"/>
      <c r="BG25" s="198"/>
      <c r="BH25" s="199"/>
      <c r="BI25" s="199"/>
      <c r="BJ25" s="199"/>
      <c r="BK25" s="199"/>
      <c r="BL25" s="200"/>
      <c r="BM25" s="198"/>
      <c r="BN25" s="199"/>
      <c r="BO25" s="199"/>
      <c r="BP25" s="199"/>
      <c r="BQ25" s="199"/>
      <c r="BR25" s="200"/>
      <c r="BS25" s="192"/>
      <c r="BT25" s="193"/>
      <c r="BU25" s="193"/>
      <c r="BV25" s="193"/>
      <c r="BW25" s="194"/>
      <c r="BX25" s="1"/>
      <c r="BY25" s="1"/>
      <c r="BZ25" s="12"/>
      <c r="CA25" s="1"/>
      <c r="CB25" s="207"/>
      <c r="CC25" s="208"/>
      <c r="CD25" s="208"/>
      <c r="CE25" s="208"/>
      <c r="CF25" s="208"/>
      <c r="CG25" s="209"/>
      <c r="CH25" s="2"/>
      <c r="CI25" s="82">
        <f t="shared" si="1"/>
        <v>0</v>
      </c>
      <c r="CJ25" s="207"/>
      <c r="CK25" s="208"/>
      <c r="CL25" s="208"/>
      <c r="CM25" s="208"/>
      <c r="CN25" s="208"/>
      <c r="CO25" s="209"/>
      <c r="CP25" s="177"/>
      <c r="CQ25" s="178"/>
      <c r="CR25" s="178"/>
      <c r="CS25" s="178"/>
      <c r="CT25" s="178"/>
      <c r="CU25" s="179"/>
      <c r="CV25" s="177"/>
      <c r="CW25" s="178"/>
      <c r="CX25" s="178"/>
      <c r="CY25" s="178"/>
      <c r="CZ25" s="179"/>
      <c r="DA25" s="177"/>
      <c r="DB25" s="178"/>
      <c r="DC25" s="178"/>
      <c r="DD25" s="178"/>
      <c r="DE25" s="179"/>
      <c r="DF25" s="1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</row>
    <row r="26" spans="1:210" ht="36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02"/>
      <c r="N26" s="79"/>
      <c r="O26" s="102"/>
      <c r="P26" s="288"/>
      <c r="Q26" s="181"/>
      <c r="R26" s="181"/>
      <c r="S26" s="181"/>
      <c r="T26" s="181"/>
      <c r="U26" s="182"/>
      <c r="V26" s="216"/>
      <c r="W26" s="217"/>
      <c r="X26" s="217"/>
      <c r="Y26" s="217"/>
      <c r="Z26" s="217"/>
      <c r="AA26" s="218"/>
      <c r="AB26" s="4"/>
      <c r="AC26" s="102"/>
      <c r="AD26" s="3"/>
      <c r="AE26" s="3"/>
      <c r="AF26" s="189"/>
      <c r="AG26" s="190"/>
      <c r="AH26" s="190"/>
      <c r="AI26" s="190"/>
      <c r="AJ26" s="190"/>
      <c r="AK26" s="190"/>
      <c r="AL26" s="191"/>
      <c r="AM26" s="195" t="s">
        <v>122</v>
      </c>
      <c r="AN26" s="196"/>
      <c r="AO26" s="196"/>
      <c r="AP26" s="196"/>
      <c r="AQ26" s="196"/>
      <c r="AR26" s="196"/>
      <c r="AS26" s="197"/>
      <c r="AT26" s="189" t="s">
        <v>122</v>
      </c>
      <c r="AU26" s="190"/>
      <c r="AV26" s="190"/>
      <c r="AW26" s="190"/>
      <c r="AX26" s="190"/>
      <c r="AY26" s="190"/>
      <c r="AZ26" s="191"/>
      <c r="BA26" s="198">
        <f t="shared" si="2"/>
        <v>0</v>
      </c>
      <c r="BB26" s="208"/>
      <c r="BC26" s="208"/>
      <c r="BD26" s="208"/>
      <c r="BE26" s="208"/>
      <c r="BF26" s="209"/>
      <c r="BG26" s="198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200"/>
      <c r="BS26" s="192"/>
      <c r="BT26" s="193"/>
      <c r="BU26" s="193"/>
      <c r="BV26" s="193"/>
      <c r="BW26" s="194"/>
      <c r="BX26" s="1"/>
      <c r="BY26" s="1"/>
      <c r="BZ26" s="12"/>
      <c r="CA26" s="1"/>
      <c r="CB26" s="207"/>
      <c r="CC26" s="208"/>
      <c r="CD26" s="208"/>
      <c r="CE26" s="208"/>
      <c r="CF26" s="208"/>
      <c r="CG26" s="209"/>
      <c r="CH26" s="2"/>
      <c r="CI26" s="82">
        <f t="shared" si="1"/>
        <v>0</v>
      </c>
      <c r="CJ26" s="207"/>
      <c r="CK26" s="208"/>
      <c r="CL26" s="208"/>
      <c r="CM26" s="208"/>
      <c r="CN26" s="208"/>
      <c r="CO26" s="209"/>
      <c r="CP26" s="177"/>
      <c r="CQ26" s="178"/>
      <c r="CR26" s="178"/>
      <c r="CS26" s="178"/>
      <c r="CT26" s="178"/>
      <c r="CU26" s="179"/>
      <c r="CV26" s="177"/>
      <c r="CW26" s="178"/>
      <c r="CX26" s="178"/>
      <c r="CY26" s="178"/>
      <c r="CZ26" s="179"/>
      <c r="DA26" s="177"/>
      <c r="DB26" s="178"/>
      <c r="DC26" s="178"/>
      <c r="DD26" s="178"/>
      <c r="DE26" s="179"/>
      <c r="DF26" s="1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</row>
    <row r="27" spans="1:210" ht="36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02"/>
      <c r="N27" s="79"/>
      <c r="O27" s="102"/>
      <c r="P27" s="288"/>
      <c r="Q27" s="181"/>
      <c r="R27" s="181"/>
      <c r="S27" s="181"/>
      <c r="T27" s="181"/>
      <c r="U27" s="182"/>
      <c r="V27" s="216"/>
      <c r="W27" s="217"/>
      <c r="X27" s="217"/>
      <c r="Y27" s="217"/>
      <c r="Z27" s="217"/>
      <c r="AA27" s="218"/>
      <c r="AB27" s="4"/>
      <c r="AC27" s="102"/>
      <c r="AD27" s="3"/>
      <c r="AE27" s="3"/>
      <c r="AF27" s="189"/>
      <c r="AG27" s="190"/>
      <c r="AH27" s="190"/>
      <c r="AI27" s="190"/>
      <c r="AJ27" s="190"/>
      <c r="AK27" s="190"/>
      <c r="AL27" s="191"/>
      <c r="AM27" s="195" t="s">
        <v>122</v>
      </c>
      <c r="AN27" s="196"/>
      <c r="AO27" s="196"/>
      <c r="AP27" s="196"/>
      <c r="AQ27" s="196"/>
      <c r="AR27" s="196"/>
      <c r="AS27" s="197"/>
      <c r="AT27" s="189" t="s">
        <v>122</v>
      </c>
      <c r="AU27" s="190"/>
      <c r="AV27" s="190"/>
      <c r="AW27" s="190"/>
      <c r="AX27" s="190"/>
      <c r="AY27" s="190"/>
      <c r="AZ27" s="191"/>
      <c r="BA27" s="198">
        <f t="shared" si="2"/>
        <v>0</v>
      </c>
      <c r="BB27" s="208"/>
      <c r="BC27" s="208"/>
      <c r="BD27" s="208"/>
      <c r="BE27" s="208"/>
      <c r="BF27" s="209"/>
      <c r="BG27" s="198"/>
      <c r="BH27" s="199"/>
      <c r="BI27" s="199"/>
      <c r="BJ27" s="199"/>
      <c r="BK27" s="199"/>
      <c r="BL27" s="200"/>
      <c r="BM27" s="198"/>
      <c r="BN27" s="199"/>
      <c r="BO27" s="199"/>
      <c r="BP27" s="199"/>
      <c r="BQ27" s="199"/>
      <c r="BR27" s="200"/>
      <c r="BS27" s="192"/>
      <c r="BT27" s="193"/>
      <c r="BU27" s="193"/>
      <c r="BV27" s="193"/>
      <c r="BW27" s="194"/>
      <c r="BX27" s="1"/>
      <c r="BY27" s="1"/>
      <c r="BZ27" s="12"/>
      <c r="CA27" s="1"/>
      <c r="CB27" s="207"/>
      <c r="CC27" s="208"/>
      <c r="CD27" s="208"/>
      <c r="CE27" s="208"/>
      <c r="CF27" s="208"/>
      <c r="CG27" s="209"/>
      <c r="CH27" s="2"/>
      <c r="CI27" s="82">
        <f t="shared" si="1"/>
        <v>0</v>
      </c>
      <c r="CJ27" s="207"/>
      <c r="CK27" s="208"/>
      <c r="CL27" s="208"/>
      <c r="CM27" s="208"/>
      <c r="CN27" s="208"/>
      <c r="CO27" s="209"/>
      <c r="CP27" s="177"/>
      <c r="CQ27" s="178"/>
      <c r="CR27" s="178"/>
      <c r="CS27" s="178"/>
      <c r="CT27" s="178"/>
      <c r="CU27" s="179"/>
      <c r="CV27" s="177"/>
      <c r="CW27" s="178"/>
      <c r="CX27" s="178"/>
      <c r="CY27" s="178"/>
      <c r="CZ27" s="179"/>
      <c r="DA27" s="177"/>
      <c r="DB27" s="178"/>
      <c r="DC27" s="178"/>
      <c r="DD27" s="178"/>
      <c r="DE27" s="179"/>
      <c r="DF27" s="1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</row>
    <row r="28" spans="1:210" ht="36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02"/>
      <c r="N28" s="79"/>
      <c r="O28" s="102"/>
      <c r="P28" s="288"/>
      <c r="Q28" s="181"/>
      <c r="R28" s="181"/>
      <c r="S28" s="181"/>
      <c r="T28" s="181"/>
      <c r="U28" s="182"/>
      <c r="V28" s="216"/>
      <c r="W28" s="217"/>
      <c r="X28" s="217"/>
      <c r="Y28" s="217"/>
      <c r="Z28" s="217"/>
      <c r="AA28" s="218"/>
      <c r="AB28" s="4"/>
      <c r="AC28" s="102"/>
      <c r="AD28" s="3"/>
      <c r="AE28" s="3"/>
      <c r="AF28" s="189"/>
      <c r="AG28" s="190"/>
      <c r="AH28" s="190"/>
      <c r="AI28" s="190"/>
      <c r="AJ28" s="190"/>
      <c r="AK28" s="190"/>
      <c r="AL28" s="191"/>
      <c r="AM28" s="195" t="s">
        <v>122</v>
      </c>
      <c r="AN28" s="196"/>
      <c r="AO28" s="196"/>
      <c r="AP28" s="196"/>
      <c r="AQ28" s="196"/>
      <c r="AR28" s="196"/>
      <c r="AS28" s="197"/>
      <c r="AT28" s="189" t="s">
        <v>122</v>
      </c>
      <c r="AU28" s="190"/>
      <c r="AV28" s="190"/>
      <c r="AW28" s="190"/>
      <c r="AX28" s="190"/>
      <c r="AY28" s="190"/>
      <c r="AZ28" s="191"/>
      <c r="BA28" s="198">
        <f t="shared" si="2"/>
        <v>0</v>
      </c>
      <c r="BB28" s="208"/>
      <c r="BC28" s="208"/>
      <c r="BD28" s="208"/>
      <c r="BE28" s="208"/>
      <c r="BF28" s="209"/>
      <c r="BG28" s="198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200"/>
      <c r="BS28" s="192"/>
      <c r="BT28" s="193"/>
      <c r="BU28" s="193"/>
      <c r="BV28" s="193"/>
      <c r="BW28" s="194"/>
      <c r="BX28" s="1"/>
      <c r="BY28" s="1"/>
      <c r="BZ28" s="12"/>
      <c r="CA28" s="1"/>
      <c r="CB28" s="207"/>
      <c r="CC28" s="208"/>
      <c r="CD28" s="208"/>
      <c r="CE28" s="208"/>
      <c r="CF28" s="208"/>
      <c r="CG28" s="209"/>
      <c r="CH28" s="2"/>
      <c r="CI28" s="82">
        <f t="shared" si="1"/>
        <v>0</v>
      </c>
      <c r="CJ28" s="207"/>
      <c r="CK28" s="208"/>
      <c r="CL28" s="208"/>
      <c r="CM28" s="208"/>
      <c r="CN28" s="208"/>
      <c r="CO28" s="209"/>
      <c r="CP28" s="177"/>
      <c r="CQ28" s="178"/>
      <c r="CR28" s="178"/>
      <c r="CS28" s="178"/>
      <c r="CT28" s="178"/>
      <c r="CU28" s="179"/>
      <c r="CV28" s="177"/>
      <c r="CW28" s="178"/>
      <c r="CX28" s="178"/>
      <c r="CY28" s="178"/>
      <c r="CZ28" s="179"/>
      <c r="DA28" s="177"/>
      <c r="DB28" s="178"/>
      <c r="DC28" s="178"/>
      <c r="DD28" s="178"/>
      <c r="DE28" s="179"/>
      <c r="DF28" s="1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</row>
    <row r="29" spans="1:210" ht="14.25" customHeight="1" hidden="1" outlineLevel="1">
      <c r="A29" s="177" t="s">
        <v>102</v>
      </c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5"/>
      <c r="N29" s="63"/>
      <c r="O29" s="63"/>
      <c r="P29" s="213"/>
      <c r="Q29" s="214"/>
      <c r="R29" s="214"/>
      <c r="S29" s="214"/>
      <c r="T29" s="214"/>
      <c r="U29" s="215"/>
      <c r="V29" s="216"/>
      <c r="W29" s="217"/>
      <c r="X29" s="217"/>
      <c r="Y29" s="217"/>
      <c r="Z29" s="217"/>
      <c r="AA29" s="218"/>
      <c r="AB29" s="5"/>
      <c r="AC29" s="33"/>
      <c r="AD29" s="3"/>
      <c r="AE29" s="3"/>
      <c r="AF29" s="189"/>
      <c r="AG29" s="190"/>
      <c r="AH29" s="190"/>
      <c r="AI29" s="190"/>
      <c r="AJ29" s="190"/>
      <c r="AK29" s="190"/>
      <c r="AL29" s="191"/>
      <c r="AM29" s="189"/>
      <c r="AN29" s="190"/>
      <c r="AO29" s="190"/>
      <c r="AP29" s="190"/>
      <c r="AQ29" s="190"/>
      <c r="AR29" s="190"/>
      <c r="AS29" s="191"/>
      <c r="AT29" s="189"/>
      <c r="AU29" s="190"/>
      <c r="AV29" s="190"/>
      <c r="AW29" s="190"/>
      <c r="AX29" s="190"/>
      <c r="AY29" s="190"/>
      <c r="AZ29" s="191"/>
      <c r="BA29" s="207">
        <f t="shared" si="2"/>
        <v>0</v>
      </c>
      <c r="BB29" s="208"/>
      <c r="BC29" s="208"/>
      <c r="BD29" s="208"/>
      <c r="BE29" s="208"/>
      <c r="BF29" s="209"/>
      <c r="BG29" s="198"/>
      <c r="BH29" s="199"/>
      <c r="BI29" s="199"/>
      <c r="BJ29" s="199"/>
      <c r="BK29" s="199"/>
      <c r="BL29" s="200"/>
      <c r="BM29" s="198"/>
      <c r="BN29" s="199"/>
      <c r="BO29" s="199"/>
      <c r="BP29" s="199"/>
      <c r="BQ29" s="199"/>
      <c r="BR29" s="200"/>
      <c r="BS29" s="192">
        <f aca="true" t="shared" si="3" ref="BS29:BS43">CA29</f>
        <v>0</v>
      </c>
      <c r="BT29" s="193"/>
      <c r="BU29" s="193"/>
      <c r="BV29" s="193"/>
      <c r="BW29" s="194"/>
      <c r="BX29" s="1"/>
      <c r="BY29" s="1"/>
      <c r="BZ29" s="12"/>
      <c r="CA29" s="1"/>
      <c r="CB29" s="207"/>
      <c r="CC29" s="208"/>
      <c r="CD29" s="208"/>
      <c r="CE29" s="208"/>
      <c r="CF29" s="208"/>
      <c r="CG29" s="209"/>
      <c r="CH29" s="2"/>
      <c r="CI29" s="82">
        <f t="shared" si="1"/>
        <v>0</v>
      </c>
      <c r="CJ29" s="207"/>
      <c r="CK29" s="208"/>
      <c r="CL29" s="208"/>
      <c r="CM29" s="208"/>
      <c r="CN29" s="208"/>
      <c r="CO29" s="209"/>
      <c r="CP29" s="177"/>
      <c r="CQ29" s="178"/>
      <c r="CR29" s="178"/>
      <c r="CS29" s="178"/>
      <c r="CT29" s="178"/>
      <c r="CU29" s="179"/>
      <c r="CV29" s="177"/>
      <c r="CW29" s="178"/>
      <c r="CX29" s="178"/>
      <c r="CY29" s="178"/>
      <c r="CZ29" s="179"/>
      <c r="DA29" s="177"/>
      <c r="DB29" s="178"/>
      <c r="DC29" s="178"/>
      <c r="DD29" s="178"/>
      <c r="DE29" s="179"/>
      <c r="DF29" s="1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</row>
    <row r="30" spans="1:210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5"/>
      <c r="N30" s="63"/>
      <c r="O30" s="63"/>
      <c r="P30" s="213"/>
      <c r="Q30" s="214"/>
      <c r="R30" s="214"/>
      <c r="S30" s="214"/>
      <c r="T30" s="214"/>
      <c r="U30" s="215"/>
      <c r="V30" s="216"/>
      <c r="W30" s="217"/>
      <c r="X30" s="217"/>
      <c r="Y30" s="217"/>
      <c r="Z30" s="217"/>
      <c r="AA30" s="218"/>
      <c r="AB30" s="4"/>
      <c r="AC30" s="33"/>
      <c r="AD30" s="3"/>
      <c r="AE30" s="3"/>
      <c r="AF30" s="189"/>
      <c r="AG30" s="190"/>
      <c r="AH30" s="190"/>
      <c r="AI30" s="190"/>
      <c r="AJ30" s="190"/>
      <c r="AK30" s="190"/>
      <c r="AL30" s="191"/>
      <c r="AM30" s="189"/>
      <c r="AN30" s="190"/>
      <c r="AO30" s="190"/>
      <c r="AP30" s="190"/>
      <c r="AQ30" s="190"/>
      <c r="AR30" s="190"/>
      <c r="AS30" s="191"/>
      <c r="AT30" s="189"/>
      <c r="AU30" s="190"/>
      <c r="AV30" s="190"/>
      <c r="AW30" s="190"/>
      <c r="AX30" s="190"/>
      <c r="AY30" s="190"/>
      <c r="AZ30" s="191"/>
      <c r="BA30" s="207">
        <f t="shared" si="2"/>
        <v>0</v>
      </c>
      <c r="BB30" s="208"/>
      <c r="BC30" s="208"/>
      <c r="BD30" s="208"/>
      <c r="BE30" s="208"/>
      <c r="BF30" s="209"/>
      <c r="BG30" s="198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200"/>
      <c r="BS30" s="192">
        <f t="shared" si="3"/>
        <v>0</v>
      </c>
      <c r="BT30" s="193"/>
      <c r="BU30" s="193"/>
      <c r="BV30" s="193"/>
      <c r="BW30" s="194"/>
      <c r="BX30" s="1"/>
      <c r="BY30" s="1"/>
      <c r="BZ30" s="12"/>
      <c r="CA30" s="1"/>
      <c r="CB30" s="207"/>
      <c r="CC30" s="208"/>
      <c r="CD30" s="208"/>
      <c r="CE30" s="208"/>
      <c r="CF30" s="208"/>
      <c r="CG30" s="209"/>
      <c r="CH30" s="2"/>
      <c r="CI30" s="82">
        <f t="shared" si="1"/>
        <v>0</v>
      </c>
      <c r="CJ30" s="207"/>
      <c r="CK30" s="208"/>
      <c r="CL30" s="208"/>
      <c r="CM30" s="208"/>
      <c r="CN30" s="208"/>
      <c r="CO30" s="209"/>
      <c r="CP30" s="177"/>
      <c r="CQ30" s="178"/>
      <c r="CR30" s="178"/>
      <c r="CS30" s="178"/>
      <c r="CT30" s="178"/>
      <c r="CU30" s="179"/>
      <c r="CV30" s="177"/>
      <c r="CW30" s="178"/>
      <c r="CX30" s="178"/>
      <c r="CY30" s="178"/>
      <c r="CZ30" s="179"/>
      <c r="DA30" s="177"/>
      <c r="DB30" s="178"/>
      <c r="DC30" s="178"/>
      <c r="DD30" s="178"/>
      <c r="DE30" s="179"/>
      <c r="DF30" s="1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</row>
    <row r="31" spans="1:210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5"/>
      <c r="N31" s="63"/>
      <c r="O31" s="63"/>
      <c r="P31" s="213"/>
      <c r="Q31" s="214"/>
      <c r="R31" s="214"/>
      <c r="S31" s="214"/>
      <c r="T31" s="214"/>
      <c r="U31" s="215"/>
      <c r="V31" s="216"/>
      <c r="W31" s="217"/>
      <c r="X31" s="217"/>
      <c r="Y31" s="217"/>
      <c r="Z31" s="217"/>
      <c r="AA31" s="218"/>
      <c r="AB31" s="4"/>
      <c r="AC31" s="33"/>
      <c r="AD31" s="3"/>
      <c r="AE31" s="3"/>
      <c r="AF31" s="189"/>
      <c r="AG31" s="190"/>
      <c r="AH31" s="190"/>
      <c r="AI31" s="190"/>
      <c r="AJ31" s="190"/>
      <c r="AK31" s="190"/>
      <c r="AL31" s="191"/>
      <c r="AM31" s="189"/>
      <c r="AN31" s="190"/>
      <c r="AO31" s="190"/>
      <c r="AP31" s="190"/>
      <c r="AQ31" s="190"/>
      <c r="AR31" s="190"/>
      <c r="AS31" s="191"/>
      <c r="AT31" s="189"/>
      <c r="AU31" s="190"/>
      <c r="AV31" s="190"/>
      <c r="AW31" s="190"/>
      <c r="AX31" s="190"/>
      <c r="AY31" s="190"/>
      <c r="AZ31" s="191"/>
      <c r="BA31" s="207">
        <f t="shared" si="2"/>
        <v>0</v>
      </c>
      <c r="BB31" s="208"/>
      <c r="BC31" s="208"/>
      <c r="BD31" s="208"/>
      <c r="BE31" s="208"/>
      <c r="BF31" s="209"/>
      <c r="BG31" s="198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200"/>
      <c r="BS31" s="192">
        <f t="shared" si="3"/>
        <v>0</v>
      </c>
      <c r="BT31" s="193"/>
      <c r="BU31" s="193"/>
      <c r="BV31" s="193"/>
      <c r="BW31" s="194"/>
      <c r="BX31" s="1"/>
      <c r="BY31" s="1"/>
      <c r="BZ31" s="12"/>
      <c r="CA31" s="1"/>
      <c r="CB31" s="207"/>
      <c r="CC31" s="208"/>
      <c r="CD31" s="208"/>
      <c r="CE31" s="208"/>
      <c r="CF31" s="208"/>
      <c r="CG31" s="209"/>
      <c r="CH31" s="2"/>
      <c r="CI31" s="82">
        <f t="shared" si="1"/>
        <v>0</v>
      </c>
      <c r="CJ31" s="207"/>
      <c r="CK31" s="208"/>
      <c r="CL31" s="208"/>
      <c r="CM31" s="208"/>
      <c r="CN31" s="208"/>
      <c r="CO31" s="209"/>
      <c r="CP31" s="177"/>
      <c r="CQ31" s="178"/>
      <c r="CR31" s="178"/>
      <c r="CS31" s="178"/>
      <c r="CT31" s="178"/>
      <c r="CU31" s="179"/>
      <c r="CV31" s="177"/>
      <c r="CW31" s="178"/>
      <c r="CX31" s="178"/>
      <c r="CY31" s="178"/>
      <c r="CZ31" s="179"/>
      <c r="DA31" s="177"/>
      <c r="DB31" s="178"/>
      <c r="DC31" s="178"/>
      <c r="DD31" s="178"/>
      <c r="DE31" s="179"/>
      <c r="DF31" s="1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</row>
    <row r="32" spans="1:210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5"/>
      <c r="N32" s="63"/>
      <c r="O32" s="63"/>
      <c r="P32" s="213"/>
      <c r="Q32" s="214"/>
      <c r="R32" s="214"/>
      <c r="S32" s="214"/>
      <c r="T32" s="214"/>
      <c r="U32" s="215"/>
      <c r="V32" s="216"/>
      <c r="W32" s="217"/>
      <c r="X32" s="217"/>
      <c r="Y32" s="217"/>
      <c r="Z32" s="217"/>
      <c r="AA32" s="218"/>
      <c r="AB32" s="5"/>
      <c r="AC32" s="33"/>
      <c r="AD32" s="3"/>
      <c r="AE32" s="3"/>
      <c r="AF32" s="189"/>
      <c r="AG32" s="190"/>
      <c r="AH32" s="190"/>
      <c r="AI32" s="190"/>
      <c r="AJ32" s="190"/>
      <c r="AK32" s="190"/>
      <c r="AL32" s="191"/>
      <c r="AM32" s="189"/>
      <c r="AN32" s="190"/>
      <c r="AO32" s="190"/>
      <c r="AP32" s="190"/>
      <c r="AQ32" s="190"/>
      <c r="AR32" s="190"/>
      <c r="AS32" s="191"/>
      <c r="AT32" s="189"/>
      <c r="AU32" s="190"/>
      <c r="AV32" s="190"/>
      <c r="AW32" s="190"/>
      <c r="AX32" s="190"/>
      <c r="AY32" s="190"/>
      <c r="AZ32" s="191"/>
      <c r="BA32" s="207">
        <f t="shared" si="2"/>
        <v>0</v>
      </c>
      <c r="BB32" s="208"/>
      <c r="BC32" s="208"/>
      <c r="BD32" s="208"/>
      <c r="BE32" s="208"/>
      <c r="BF32" s="209"/>
      <c r="BG32" s="198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200"/>
      <c r="BS32" s="192">
        <f t="shared" si="3"/>
        <v>0</v>
      </c>
      <c r="BT32" s="193"/>
      <c r="BU32" s="193"/>
      <c r="BV32" s="193"/>
      <c r="BW32" s="194"/>
      <c r="BX32" s="1"/>
      <c r="BY32" s="1"/>
      <c r="BZ32" s="12"/>
      <c r="CA32" s="1"/>
      <c r="CB32" s="207"/>
      <c r="CC32" s="208"/>
      <c r="CD32" s="208"/>
      <c r="CE32" s="208"/>
      <c r="CF32" s="208"/>
      <c r="CG32" s="209"/>
      <c r="CH32" s="2"/>
      <c r="CI32" s="82">
        <f t="shared" si="1"/>
        <v>0</v>
      </c>
      <c r="CJ32" s="207"/>
      <c r="CK32" s="208"/>
      <c r="CL32" s="208"/>
      <c r="CM32" s="208"/>
      <c r="CN32" s="208"/>
      <c r="CO32" s="209"/>
      <c r="CP32" s="177"/>
      <c r="CQ32" s="178"/>
      <c r="CR32" s="178"/>
      <c r="CS32" s="178"/>
      <c r="CT32" s="178"/>
      <c r="CU32" s="179"/>
      <c r="CV32" s="177"/>
      <c r="CW32" s="178"/>
      <c r="CX32" s="178"/>
      <c r="CY32" s="178"/>
      <c r="CZ32" s="179"/>
      <c r="DA32" s="177"/>
      <c r="DB32" s="178"/>
      <c r="DC32" s="178"/>
      <c r="DD32" s="178"/>
      <c r="DE32" s="179"/>
      <c r="DF32" s="1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</row>
    <row r="33" spans="1:210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5"/>
      <c r="N33" s="63"/>
      <c r="O33" s="63"/>
      <c r="P33" s="213"/>
      <c r="Q33" s="214"/>
      <c r="R33" s="214"/>
      <c r="S33" s="214"/>
      <c r="T33" s="214"/>
      <c r="U33" s="215"/>
      <c r="V33" s="216"/>
      <c r="W33" s="217"/>
      <c r="X33" s="217"/>
      <c r="Y33" s="217"/>
      <c r="Z33" s="217"/>
      <c r="AA33" s="218"/>
      <c r="AB33" s="4"/>
      <c r="AC33" s="33"/>
      <c r="AD33" s="3"/>
      <c r="AE33" s="3"/>
      <c r="AF33" s="189"/>
      <c r="AG33" s="190"/>
      <c r="AH33" s="190"/>
      <c r="AI33" s="190"/>
      <c r="AJ33" s="190"/>
      <c r="AK33" s="190"/>
      <c r="AL33" s="191"/>
      <c r="AM33" s="189"/>
      <c r="AN33" s="190"/>
      <c r="AO33" s="190"/>
      <c r="AP33" s="190"/>
      <c r="AQ33" s="190"/>
      <c r="AR33" s="190"/>
      <c r="AS33" s="191"/>
      <c r="AT33" s="189"/>
      <c r="AU33" s="190"/>
      <c r="AV33" s="190"/>
      <c r="AW33" s="190"/>
      <c r="AX33" s="190"/>
      <c r="AY33" s="190"/>
      <c r="AZ33" s="191"/>
      <c r="BA33" s="207">
        <f t="shared" si="2"/>
        <v>0</v>
      </c>
      <c r="BB33" s="208"/>
      <c r="BC33" s="208"/>
      <c r="BD33" s="208"/>
      <c r="BE33" s="208"/>
      <c r="BF33" s="209"/>
      <c r="BG33" s="198"/>
      <c r="BH33" s="199"/>
      <c r="BI33" s="199"/>
      <c r="BJ33" s="199"/>
      <c r="BK33" s="199"/>
      <c r="BL33" s="200"/>
      <c r="BM33" s="198"/>
      <c r="BN33" s="199"/>
      <c r="BO33" s="199"/>
      <c r="BP33" s="199"/>
      <c r="BQ33" s="199"/>
      <c r="BR33" s="200"/>
      <c r="BS33" s="192">
        <f t="shared" si="3"/>
        <v>0</v>
      </c>
      <c r="BT33" s="193"/>
      <c r="BU33" s="193"/>
      <c r="BV33" s="193"/>
      <c r="BW33" s="194"/>
      <c r="BX33" s="1"/>
      <c r="BY33" s="1"/>
      <c r="BZ33" s="12"/>
      <c r="CA33" s="1"/>
      <c r="CB33" s="207"/>
      <c r="CC33" s="208"/>
      <c r="CD33" s="208"/>
      <c r="CE33" s="208"/>
      <c r="CF33" s="208"/>
      <c r="CG33" s="209"/>
      <c r="CH33" s="2"/>
      <c r="CI33" s="82">
        <f t="shared" si="1"/>
        <v>0</v>
      </c>
      <c r="CJ33" s="207"/>
      <c r="CK33" s="208"/>
      <c r="CL33" s="208"/>
      <c r="CM33" s="208"/>
      <c r="CN33" s="208"/>
      <c r="CO33" s="209"/>
      <c r="CP33" s="177"/>
      <c r="CQ33" s="178"/>
      <c r="CR33" s="178"/>
      <c r="CS33" s="178"/>
      <c r="CT33" s="178"/>
      <c r="CU33" s="179"/>
      <c r="CV33" s="177"/>
      <c r="CW33" s="178"/>
      <c r="CX33" s="178"/>
      <c r="CY33" s="178"/>
      <c r="CZ33" s="179"/>
      <c r="DA33" s="177"/>
      <c r="DB33" s="178"/>
      <c r="DC33" s="178"/>
      <c r="DD33" s="178"/>
      <c r="DE33" s="179"/>
      <c r="DF33" s="1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</row>
    <row r="34" spans="1:210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5"/>
      <c r="N34" s="63"/>
      <c r="O34" s="63"/>
      <c r="P34" s="213"/>
      <c r="Q34" s="214"/>
      <c r="R34" s="214"/>
      <c r="S34" s="214"/>
      <c r="T34" s="214"/>
      <c r="U34" s="215"/>
      <c r="V34" s="216"/>
      <c r="W34" s="217"/>
      <c r="X34" s="217"/>
      <c r="Y34" s="217"/>
      <c r="Z34" s="217"/>
      <c r="AA34" s="218"/>
      <c r="AB34" s="4"/>
      <c r="AC34" s="33"/>
      <c r="AD34" s="3"/>
      <c r="AE34" s="3"/>
      <c r="AF34" s="189"/>
      <c r="AG34" s="190"/>
      <c r="AH34" s="190"/>
      <c r="AI34" s="190"/>
      <c r="AJ34" s="190"/>
      <c r="AK34" s="190"/>
      <c r="AL34" s="191"/>
      <c r="AM34" s="189"/>
      <c r="AN34" s="190"/>
      <c r="AO34" s="190"/>
      <c r="AP34" s="190"/>
      <c r="AQ34" s="190"/>
      <c r="AR34" s="190"/>
      <c r="AS34" s="191"/>
      <c r="AT34" s="189"/>
      <c r="AU34" s="190"/>
      <c r="AV34" s="190"/>
      <c r="AW34" s="190"/>
      <c r="AX34" s="190"/>
      <c r="AY34" s="190"/>
      <c r="AZ34" s="191"/>
      <c r="BA34" s="207">
        <f t="shared" si="2"/>
        <v>0</v>
      </c>
      <c r="BB34" s="208"/>
      <c r="BC34" s="208"/>
      <c r="BD34" s="208"/>
      <c r="BE34" s="208"/>
      <c r="BF34" s="209"/>
      <c r="BG34" s="198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200"/>
      <c r="BS34" s="192">
        <f t="shared" si="3"/>
        <v>0</v>
      </c>
      <c r="BT34" s="193"/>
      <c r="BU34" s="193"/>
      <c r="BV34" s="193"/>
      <c r="BW34" s="194"/>
      <c r="BX34" s="1"/>
      <c r="BY34" s="1"/>
      <c r="BZ34" s="12"/>
      <c r="CA34" s="1"/>
      <c r="CB34" s="207"/>
      <c r="CC34" s="208"/>
      <c r="CD34" s="208"/>
      <c r="CE34" s="208"/>
      <c r="CF34" s="208"/>
      <c r="CG34" s="209"/>
      <c r="CH34" s="2"/>
      <c r="CI34" s="82">
        <f t="shared" si="1"/>
        <v>0</v>
      </c>
      <c r="CJ34" s="207"/>
      <c r="CK34" s="208"/>
      <c r="CL34" s="208"/>
      <c r="CM34" s="208"/>
      <c r="CN34" s="208"/>
      <c r="CO34" s="209"/>
      <c r="CP34" s="177"/>
      <c r="CQ34" s="178"/>
      <c r="CR34" s="178"/>
      <c r="CS34" s="178"/>
      <c r="CT34" s="178"/>
      <c r="CU34" s="179"/>
      <c r="CV34" s="177"/>
      <c r="CW34" s="178"/>
      <c r="CX34" s="178"/>
      <c r="CY34" s="178"/>
      <c r="CZ34" s="179"/>
      <c r="DA34" s="177"/>
      <c r="DB34" s="178"/>
      <c r="DC34" s="178"/>
      <c r="DD34" s="178"/>
      <c r="DE34" s="179"/>
      <c r="DF34" s="1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</row>
    <row r="35" spans="1:210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5"/>
      <c r="N35" s="63"/>
      <c r="O35" s="63"/>
      <c r="P35" s="213"/>
      <c r="Q35" s="214"/>
      <c r="R35" s="214"/>
      <c r="S35" s="214"/>
      <c r="T35" s="214"/>
      <c r="U35" s="215"/>
      <c r="V35" s="216"/>
      <c r="W35" s="217"/>
      <c r="X35" s="217"/>
      <c r="Y35" s="217"/>
      <c r="Z35" s="217"/>
      <c r="AA35" s="218"/>
      <c r="AB35" s="4"/>
      <c r="AC35" s="33"/>
      <c r="AD35" s="3"/>
      <c r="AE35" s="3"/>
      <c r="AF35" s="189"/>
      <c r="AG35" s="190"/>
      <c r="AH35" s="190"/>
      <c r="AI35" s="190"/>
      <c r="AJ35" s="190"/>
      <c r="AK35" s="190"/>
      <c r="AL35" s="191"/>
      <c r="AM35" s="189"/>
      <c r="AN35" s="190"/>
      <c r="AO35" s="190"/>
      <c r="AP35" s="190"/>
      <c r="AQ35" s="190"/>
      <c r="AR35" s="190"/>
      <c r="AS35" s="191"/>
      <c r="AT35" s="189"/>
      <c r="AU35" s="190"/>
      <c r="AV35" s="190"/>
      <c r="AW35" s="190"/>
      <c r="AX35" s="190"/>
      <c r="AY35" s="190"/>
      <c r="AZ35" s="191"/>
      <c r="BA35" s="207">
        <f t="shared" si="2"/>
        <v>0</v>
      </c>
      <c r="BB35" s="208"/>
      <c r="BC35" s="208"/>
      <c r="BD35" s="208"/>
      <c r="BE35" s="208"/>
      <c r="BF35" s="209"/>
      <c r="BG35" s="198"/>
      <c r="BH35" s="199"/>
      <c r="BI35" s="199"/>
      <c r="BJ35" s="199"/>
      <c r="BK35" s="199"/>
      <c r="BL35" s="200"/>
      <c r="BM35" s="198"/>
      <c r="BN35" s="199"/>
      <c r="BO35" s="199"/>
      <c r="BP35" s="199"/>
      <c r="BQ35" s="199"/>
      <c r="BR35" s="200"/>
      <c r="BS35" s="192">
        <f t="shared" si="3"/>
        <v>0</v>
      </c>
      <c r="BT35" s="193"/>
      <c r="BU35" s="193"/>
      <c r="BV35" s="193"/>
      <c r="BW35" s="194"/>
      <c r="BX35" s="1"/>
      <c r="BY35" s="1"/>
      <c r="BZ35" s="12"/>
      <c r="CA35" s="1"/>
      <c r="CB35" s="207"/>
      <c r="CC35" s="208"/>
      <c r="CD35" s="208"/>
      <c r="CE35" s="208"/>
      <c r="CF35" s="208"/>
      <c r="CG35" s="209"/>
      <c r="CH35" s="2"/>
      <c r="CI35" s="82">
        <f t="shared" si="1"/>
        <v>0</v>
      </c>
      <c r="CJ35" s="207"/>
      <c r="CK35" s="208"/>
      <c r="CL35" s="208"/>
      <c r="CM35" s="208"/>
      <c r="CN35" s="208"/>
      <c r="CO35" s="209"/>
      <c r="CP35" s="177"/>
      <c r="CQ35" s="178"/>
      <c r="CR35" s="178"/>
      <c r="CS35" s="178"/>
      <c r="CT35" s="178"/>
      <c r="CU35" s="179"/>
      <c r="CV35" s="177"/>
      <c r="CW35" s="178"/>
      <c r="CX35" s="178"/>
      <c r="CY35" s="178"/>
      <c r="CZ35" s="179"/>
      <c r="DA35" s="177"/>
      <c r="DB35" s="178"/>
      <c r="DC35" s="178"/>
      <c r="DD35" s="178"/>
      <c r="DE35" s="179"/>
      <c r="DF35" s="1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</row>
    <row r="36" spans="1:210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5"/>
      <c r="N36" s="63"/>
      <c r="O36" s="63"/>
      <c r="P36" s="213"/>
      <c r="Q36" s="214"/>
      <c r="R36" s="214"/>
      <c r="S36" s="214"/>
      <c r="T36" s="214"/>
      <c r="U36" s="215"/>
      <c r="V36" s="216"/>
      <c r="W36" s="217"/>
      <c r="X36" s="217"/>
      <c r="Y36" s="217"/>
      <c r="Z36" s="217"/>
      <c r="AA36" s="218"/>
      <c r="AB36" s="4"/>
      <c r="AC36" s="33"/>
      <c r="AD36" s="3"/>
      <c r="AE36" s="3"/>
      <c r="AF36" s="189"/>
      <c r="AG36" s="190"/>
      <c r="AH36" s="190"/>
      <c r="AI36" s="190"/>
      <c r="AJ36" s="190"/>
      <c r="AK36" s="190"/>
      <c r="AL36" s="191"/>
      <c r="AM36" s="189"/>
      <c r="AN36" s="190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0"/>
      <c r="AZ36" s="191"/>
      <c r="BA36" s="207">
        <f t="shared" si="2"/>
        <v>0</v>
      </c>
      <c r="BB36" s="208"/>
      <c r="BC36" s="208"/>
      <c r="BD36" s="208"/>
      <c r="BE36" s="208"/>
      <c r="BF36" s="209"/>
      <c r="BG36" s="198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200"/>
      <c r="BS36" s="192">
        <f t="shared" si="3"/>
        <v>0</v>
      </c>
      <c r="BT36" s="193"/>
      <c r="BU36" s="193"/>
      <c r="BV36" s="193"/>
      <c r="BW36" s="194"/>
      <c r="BX36" s="1"/>
      <c r="BY36" s="1"/>
      <c r="BZ36" s="12"/>
      <c r="CA36" s="1"/>
      <c r="CB36" s="207"/>
      <c r="CC36" s="208"/>
      <c r="CD36" s="208"/>
      <c r="CE36" s="208"/>
      <c r="CF36" s="208"/>
      <c r="CG36" s="209"/>
      <c r="CH36" s="2"/>
      <c r="CI36" s="82">
        <f t="shared" si="1"/>
        <v>0</v>
      </c>
      <c r="CJ36" s="207"/>
      <c r="CK36" s="208"/>
      <c r="CL36" s="208"/>
      <c r="CM36" s="208"/>
      <c r="CN36" s="208"/>
      <c r="CO36" s="209"/>
      <c r="CP36" s="177"/>
      <c r="CQ36" s="178"/>
      <c r="CR36" s="178"/>
      <c r="CS36" s="178"/>
      <c r="CT36" s="178"/>
      <c r="CU36" s="179"/>
      <c r="CV36" s="177"/>
      <c r="CW36" s="178"/>
      <c r="CX36" s="178"/>
      <c r="CY36" s="178"/>
      <c r="CZ36" s="179"/>
      <c r="DA36" s="177"/>
      <c r="DB36" s="178"/>
      <c r="DC36" s="178"/>
      <c r="DD36" s="178"/>
      <c r="DE36" s="179"/>
      <c r="DF36" s="1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</row>
    <row r="37" spans="1:210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5"/>
      <c r="N37" s="63"/>
      <c r="O37" s="63"/>
      <c r="P37" s="213"/>
      <c r="Q37" s="214"/>
      <c r="R37" s="214"/>
      <c r="S37" s="214"/>
      <c r="T37" s="214"/>
      <c r="U37" s="215"/>
      <c r="V37" s="216"/>
      <c r="W37" s="217"/>
      <c r="X37" s="217"/>
      <c r="Y37" s="217"/>
      <c r="Z37" s="217"/>
      <c r="AA37" s="218"/>
      <c r="AB37" s="4"/>
      <c r="AC37" s="33"/>
      <c r="AD37" s="3"/>
      <c r="AE37" s="3"/>
      <c r="AF37" s="189"/>
      <c r="AG37" s="190"/>
      <c r="AH37" s="190"/>
      <c r="AI37" s="190"/>
      <c r="AJ37" s="190"/>
      <c r="AK37" s="190"/>
      <c r="AL37" s="191"/>
      <c r="AM37" s="189"/>
      <c r="AN37" s="190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0"/>
      <c r="AZ37" s="191"/>
      <c r="BA37" s="207">
        <f t="shared" si="2"/>
        <v>0</v>
      </c>
      <c r="BB37" s="208"/>
      <c r="BC37" s="208"/>
      <c r="BD37" s="208"/>
      <c r="BE37" s="208"/>
      <c r="BF37" s="209"/>
      <c r="BG37" s="198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200"/>
      <c r="BS37" s="192">
        <f t="shared" si="3"/>
        <v>0</v>
      </c>
      <c r="BT37" s="193"/>
      <c r="BU37" s="193"/>
      <c r="BV37" s="193"/>
      <c r="BW37" s="194"/>
      <c r="BX37" s="1"/>
      <c r="BY37" s="1"/>
      <c r="BZ37" s="12"/>
      <c r="CA37" s="1"/>
      <c r="CB37" s="207"/>
      <c r="CC37" s="208"/>
      <c r="CD37" s="208"/>
      <c r="CE37" s="208"/>
      <c r="CF37" s="208"/>
      <c r="CG37" s="209"/>
      <c r="CH37" s="2"/>
      <c r="CI37" s="82">
        <f t="shared" si="1"/>
        <v>0</v>
      </c>
      <c r="CJ37" s="207"/>
      <c r="CK37" s="208"/>
      <c r="CL37" s="208"/>
      <c r="CM37" s="208"/>
      <c r="CN37" s="208"/>
      <c r="CO37" s="209"/>
      <c r="CP37" s="177"/>
      <c r="CQ37" s="178"/>
      <c r="CR37" s="178"/>
      <c r="CS37" s="178"/>
      <c r="CT37" s="178"/>
      <c r="CU37" s="179"/>
      <c r="CV37" s="177"/>
      <c r="CW37" s="178"/>
      <c r="CX37" s="178"/>
      <c r="CY37" s="178"/>
      <c r="CZ37" s="179"/>
      <c r="DA37" s="177"/>
      <c r="DB37" s="178"/>
      <c r="DC37" s="178"/>
      <c r="DD37" s="178"/>
      <c r="DE37" s="179"/>
      <c r="DF37" s="1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</row>
    <row r="38" spans="1:210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5"/>
      <c r="N38" s="63"/>
      <c r="O38" s="63"/>
      <c r="P38" s="213"/>
      <c r="Q38" s="214"/>
      <c r="R38" s="214"/>
      <c r="S38" s="214"/>
      <c r="T38" s="214"/>
      <c r="U38" s="215"/>
      <c r="V38" s="216"/>
      <c r="W38" s="217"/>
      <c r="X38" s="217"/>
      <c r="Y38" s="217"/>
      <c r="Z38" s="217"/>
      <c r="AA38" s="218"/>
      <c r="AB38" s="4"/>
      <c r="AC38" s="33"/>
      <c r="AD38" s="3"/>
      <c r="AE38" s="3"/>
      <c r="AF38" s="189"/>
      <c r="AG38" s="190"/>
      <c r="AH38" s="190"/>
      <c r="AI38" s="190"/>
      <c r="AJ38" s="190"/>
      <c r="AK38" s="190"/>
      <c r="AL38" s="191"/>
      <c r="AM38" s="189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1"/>
      <c r="BA38" s="207">
        <f t="shared" si="2"/>
        <v>0</v>
      </c>
      <c r="BB38" s="208"/>
      <c r="BC38" s="208"/>
      <c r="BD38" s="208"/>
      <c r="BE38" s="208"/>
      <c r="BF38" s="209"/>
      <c r="BG38" s="198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200"/>
      <c r="BS38" s="192">
        <f t="shared" si="3"/>
        <v>0</v>
      </c>
      <c r="BT38" s="193"/>
      <c r="BU38" s="193"/>
      <c r="BV38" s="193"/>
      <c r="BW38" s="194"/>
      <c r="BX38" s="1"/>
      <c r="BY38" s="1"/>
      <c r="BZ38" s="12"/>
      <c r="CA38" s="1"/>
      <c r="CB38" s="207"/>
      <c r="CC38" s="208"/>
      <c r="CD38" s="208"/>
      <c r="CE38" s="208"/>
      <c r="CF38" s="208"/>
      <c r="CG38" s="209"/>
      <c r="CH38" s="2"/>
      <c r="CI38" s="82">
        <f t="shared" si="1"/>
        <v>0</v>
      </c>
      <c r="CJ38" s="207"/>
      <c r="CK38" s="208"/>
      <c r="CL38" s="208"/>
      <c r="CM38" s="208"/>
      <c r="CN38" s="208"/>
      <c r="CO38" s="209"/>
      <c r="CP38" s="177"/>
      <c r="CQ38" s="178"/>
      <c r="CR38" s="178"/>
      <c r="CS38" s="178"/>
      <c r="CT38" s="178"/>
      <c r="CU38" s="179"/>
      <c r="CV38" s="177"/>
      <c r="CW38" s="178"/>
      <c r="CX38" s="178"/>
      <c r="CY38" s="178"/>
      <c r="CZ38" s="179"/>
      <c r="DA38" s="177"/>
      <c r="DB38" s="178"/>
      <c r="DC38" s="178"/>
      <c r="DD38" s="178"/>
      <c r="DE38" s="179"/>
      <c r="DF38" s="1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</row>
    <row r="39" spans="1:210" ht="14.2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5"/>
      <c r="N39" s="63"/>
      <c r="O39" s="63"/>
      <c r="P39" s="213"/>
      <c r="Q39" s="214"/>
      <c r="R39" s="214"/>
      <c r="S39" s="214"/>
      <c r="T39" s="214"/>
      <c r="U39" s="215"/>
      <c r="V39" s="216"/>
      <c r="W39" s="217"/>
      <c r="X39" s="217"/>
      <c r="Y39" s="217"/>
      <c r="Z39" s="217"/>
      <c r="AA39" s="218"/>
      <c r="AB39" s="4"/>
      <c r="AC39" s="33"/>
      <c r="AD39" s="3"/>
      <c r="AE39" s="3"/>
      <c r="AF39" s="189"/>
      <c r="AG39" s="190"/>
      <c r="AH39" s="190"/>
      <c r="AI39" s="190"/>
      <c r="AJ39" s="190"/>
      <c r="AK39" s="190"/>
      <c r="AL39" s="191"/>
      <c r="AM39" s="189"/>
      <c r="AN39" s="190"/>
      <c r="AO39" s="190"/>
      <c r="AP39" s="190"/>
      <c r="AQ39" s="190"/>
      <c r="AR39" s="190"/>
      <c r="AS39" s="191"/>
      <c r="AT39" s="189"/>
      <c r="AU39" s="190"/>
      <c r="AV39" s="190"/>
      <c r="AW39" s="190"/>
      <c r="AX39" s="190"/>
      <c r="AY39" s="190"/>
      <c r="AZ39" s="191"/>
      <c r="BA39" s="207">
        <f t="shared" si="2"/>
        <v>0</v>
      </c>
      <c r="BB39" s="208"/>
      <c r="BC39" s="208"/>
      <c r="BD39" s="208"/>
      <c r="BE39" s="208"/>
      <c r="BF39" s="209"/>
      <c r="BG39" s="198"/>
      <c r="BH39" s="199"/>
      <c r="BI39" s="199"/>
      <c r="BJ39" s="199"/>
      <c r="BK39" s="199"/>
      <c r="BL39" s="200"/>
      <c r="BM39" s="198"/>
      <c r="BN39" s="199"/>
      <c r="BO39" s="199"/>
      <c r="BP39" s="199"/>
      <c r="BQ39" s="199"/>
      <c r="BR39" s="200"/>
      <c r="BS39" s="192">
        <f t="shared" si="3"/>
        <v>0</v>
      </c>
      <c r="BT39" s="193"/>
      <c r="BU39" s="193"/>
      <c r="BV39" s="193"/>
      <c r="BW39" s="194"/>
      <c r="BX39" s="1"/>
      <c r="BY39" s="1"/>
      <c r="BZ39" s="12"/>
      <c r="CA39" s="1"/>
      <c r="CB39" s="207"/>
      <c r="CC39" s="208"/>
      <c r="CD39" s="208"/>
      <c r="CE39" s="208"/>
      <c r="CF39" s="208"/>
      <c r="CG39" s="209"/>
      <c r="CH39" s="2"/>
      <c r="CI39" s="82">
        <f t="shared" si="1"/>
        <v>0</v>
      </c>
      <c r="CJ39" s="207"/>
      <c r="CK39" s="208"/>
      <c r="CL39" s="208"/>
      <c r="CM39" s="208"/>
      <c r="CN39" s="208"/>
      <c r="CO39" s="209"/>
      <c r="CP39" s="177"/>
      <c r="CQ39" s="178"/>
      <c r="CR39" s="178"/>
      <c r="CS39" s="178"/>
      <c r="CT39" s="178"/>
      <c r="CU39" s="179"/>
      <c r="CV39" s="177"/>
      <c r="CW39" s="178"/>
      <c r="CX39" s="178"/>
      <c r="CY39" s="178"/>
      <c r="CZ39" s="179"/>
      <c r="DA39" s="177"/>
      <c r="DB39" s="178"/>
      <c r="DC39" s="178"/>
      <c r="DD39" s="178"/>
      <c r="DE39" s="179"/>
      <c r="DF39" s="1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</row>
    <row r="40" spans="1:210" ht="14.25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5"/>
      <c r="N40" s="63"/>
      <c r="O40" s="63"/>
      <c r="P40" s="213"/>
      <c r="Q40" s="214"/>
      <c r="R40" s="214"/>
      <c r="S40" s="214"/>
      <c r="T40" s="214"/>
      <c r="U40" s="215"/>
      <c r="V40" s="216"/>
      <c r="W40" s="217"/>
      <c r="X40" s="217"/>
      <c r="Y40" s="217"/>
      <c r="Z40" s="217"/>
      <c r="AA40" s="218"/>
      <c r="AB40" s="4"/>
      <c r="AC40" s="33"/>
      <c r="AD40" s="3"/>
      <c r="AE40" s="3"/>
      <c r="AF40" s="189"/>
      <c r="AG40" s="190"/>
      <c r="AH40" s="190"/>
      <c r="AI40" s="190"/>
      <c r="AJ40" s="190"/>
      <c r="AK40" s="190"/>
      <c r="AL40" s="191"/>
      <c r="AM40" s="189"/>
      <c r="AN40" s="190"/>
      <c r="AO40" s="190"/>
      <c r="AP40" s="190"/>
      <c r="AQ40" s="190"/>
      <c r="AR40" s="190"/>
      <c r="AS40" s="191"/>
      <c r="AT40" s="189"/>
      <c r="AU40" s="190"/>
      <c r="AV40" s="190"/>
      <c r="AW40" s="190"/>
      <c r="AX40" s="190"/>
      <c r="AY40" s="190"/>
      <c r="AZ40" s="191"/>
      <c r="BA40" s="207">
        <f t="shared" si="2"/>
        <v>0</v>
      </c>
      <c r="BB40" s="208"/>
      <c r="BC40" s="208"/>
      <c r="BD40" s="208"/>
      <c r="BE40" s="208"/>
      <c r="BF40" s="209"/>
      <c r="BG40" s="198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200"/>
      <c r="BS40" s="192">
        <f t="shared" si="3"/>
        <v>0</v>
      </c>
      <c r="BT40" s="193"/>
      <c r="BU40" s="193"/>
      <c r="BV40" s="193"/>
      <c r="BW40" s="194"/>
      <c r="BX40" s="1"/>
      <c r="BY40" s="1"/>
      <c r="BZ40" s="12"/>
      <c r="CA40" s="1"/>
      <c r="CB40" s="207"/>
      <c r="CC40" s="208"/>
      <c r="CD40" s="208"/>
      <c r="CE40" s="208"/>
      <c r="CF40" s="208"/>
      <c r="CG40" s="209"/>
      <c r="CH40" s="2"/>
      <c r="CI40" s="82">
        <f t="shared" si="1"/>
        <v>0</v>
      </c>
      <c r="CJ40" s="207"/>
      <c r="CK40" s="208"/>
      <c r="CL40" s="208"/>
      <c r="CM40" s="208"/>
      <c r="CN40" s="208"/>
      <c r="CO40" s="209"/>
      <c r="CP40" s="177"/>
      <c r="CQ40" s="178"/>
      <c r="CR40" s="178"/>
      <c r="CS40" s="178"/>
      <c r="CT40" s="178"/>
      <c r="CU40" s="179"/>
      <c r="CV40" s="177"/>
      <c r="CW40" s="178"/>
      <c r="CX40" s="178"/>
      <c r="CY40" s="178"/>
      <c r="CZ40" s="179"/>
      <c r="DA40" s="177"/>
      <c r="DB40" s="178"/>
      <c r="DC40" s="178"/>
      <c r="DD40" s="178"/>
      <c r="DE40" s="179"/>
      <c r="DF40" s="1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</row>
    <row r="41" spans="1:210" ht="27.7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5"/>
      <c r="N41" s="63"/>
      <c r="O41" s="63"/>
      <c r="P41" s="213"/>
      <c r="Q41" s="214"/>
      <c r="R41" s="214"/>
      <c r="S41" s="214"/>
      <c r="T41" s="214"/>
      <c r="U41" s="215"/>
      <c r="V41" s="216"/>
      <c r="W41" s="217"/>
      <c r="X41" s="217"/>
      <c r="Y41" s="217"/>
      <c r="Z41" s="217"/>
      <c r="AA41" s="218"/>
      <c r="AB41" s="4"/>
      <c r="AC41" s="33"/>
      <c r="AD41" s="3"/>
      <c r="AE41" s="3"/>
      <c r="AF41" s="189"/>
      <c r="AG41" s="190"/>
      <c r="AH41" s="190"/>
      <c r="AI41" s="190"/>
      <c r="AJ41" s="190"/>
      <c r="AK41" s="190"/>
      <c r="AL41" s="191"/>
      <c r="AM41" s="189"/>
      <c r="AN41" s="190"/>
      <c r="AO41" s="190"/>
      <c r="AP41" s="190"/>
      <c r="AQ41" s="190"/>
      <c r="AR41" s="190"/>
      <c r="AS41" s="191"/>
      <c r="AT41" s="189"/>
      <c r="AU41" s="190"/>
      <c r="AV41" s="190"/>
      <c r="AW41" s="190"/>
      <c r="AX41" s="190"/>
      <c r="AY41" s="190"/>
      <c r="AZ41" s="191"/>
      <c r="BA41" s="207">
        <f t="shared" si="2"/>
        <v>0</v>
      </c>
      <c r="BB41" s="208"/>
      <c r="BC41" s="208"/>
      <c r="BD41" s="208"/>
      <c r="BE41" s="208"/>
      <c r="BF41" s="209"/>
      <c r="BG41" s="198"/>
      <c r="BH41" s="199"/>
      <c r="BI41" s="199"/>
      <c r="BJ41" s="199"/>
      <c r="BK41" s="199"/>
      <c r="BL41" s="200"/>
      <c r="BM41" s="198"/>
      <c r="BN41" s="199"/>
      <c r="BO41" s="199"/>
      <c r="BP41" s="199"/>
      <c r="BQ41" s="199"/>
      <c r="BR41" s="200"/>
      <c r="BS41" s="192">
        <f t="shared" si="3"/>
        <v>0</v>
      </c>
      <c r="BT41" s="193"/>
      <c r="BU41" s="193"/>
      <c r="BV41" s="193"/>
      <c r="BW41" s="194"/>
      <c r="BX41" s="1"/>
      <c r="BY41" s="1"/>
      <c r="BZ41" s="12"/>
      <c r="CA41" s="1"/>
      <c r="CB41" s="207"/>
      <c r="CC41" s="208"/>
      <c r="CD41" s="208"/>
      <c r="CE41" s="208"/>
      <c r="CF41" s="208"/>
      <c r="CG41" s="209"/>
      <c r="CH41" s="2"/>
      <c r="CI41" s="82">
        <f t="shared" si="1"/>
        <v>0</v>
      </c>
      <c r="CJ41" s="207"/>
      <c r="CK41" s="208"/>
      <c r="CL41" s="208"/>
      <c r="CM41" s="208"/>
      <c r="CN41" s="208"/>
      <c r="CO41" s="209"/>
      <c r="CP41" s="177"/>
      <c r="CQ41" s="178"/>
      <c r="CR41" s="178"/>
      <c r="CS41" s="178"/>
      <c r="CT41" s="178"/>
      <c r="CU41" s="179"/>
      <c r="CV41" s="177"/>
      <c r="CW41" s="178"/>
      <c r="CX41" s="178"/>
      <c r="CY41" s="178"/>
      <c r="CZ41" s="179"/>
      <c r="DA41" s="177"/>
      <c r="DB41" s="178"/>
      <c r="DC41" s="178"/>
      <c r="DD41" s="178"/>
      <c r="DE41" s="179"/>
      <c r="DF41" s="1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</row>
    <row r="42" spans="1:210" ht="36" customHeight="1" hidden="1" outlineLevel="1">
      <c r="A42" s="177"/>
      <c r="B42" s="178"/>
      <c r="C42" s="178"/>
      <c r="D42" s="178"/>
      <c r="E42" s="178"/>
      <c r="F42" s="179"/>
      <c r="G42" s="159"/>
      <c r="H42" s="160"/>
      <c r="I42" s="160"/>
      <c r="J42" s="160"/>
      <c r="K42" s="160"/>
      <c r="L42" s="161"/>
      <c r="M42" s="5"/>
      <c r="N42" s="63"/>
      <c r="O42" s="63"/>
      <c r="P42" s="213"/>
      <c r="Q42" s="214"/>
      <c r="R42" s="214"/>
      <c r="S42" s="214"/>
      <c r="T42" s="214"/>
      <c r="U42" s="215"/>
      <c r="V42" s="216"/>
      <c r="W42" s="217"/>
      <c r="X42" s="217"/>
      <c r="Y42" s="217"/>
      <c r="Z42" s="217"/>
      <c r="AA42" s="218"/>
      <c r="AB42" s="4"/>
      <c r="AC42" s="33"/>
      <c r="AD42" s="3"/>
      <c r="AE42" s="3"/>
      <c r="AF42" s="189"/>
      <c r="AG42" s="190"/>
      <c r="AH42" s="190"/>
      <c r="AI42" s="190"/>
      <c r="AJ42" s="190"/>
      <c r="AK42" s="190"/>
      <c r="AL42" s="191"/>
      <c r="AM42" s="189"/>
      <c r="AN42" s="190"/>
      <c r="AO42" s="190"/>
      <c r="AP42" s="190"/>
      <c r="AQ42" s="190"/>
      <c r="AR42" s="190"/>
      <c r="AS42" s="191"/>
      <c r="AT42" s="189"/>
      <c r="AU42" s="190"/>
      <c r="AV42" s="190"/>
      <c r="AW42" s="190"/>
      <c r="AX42" s="190"/>
      <c r="AY42" s="190"/>
      <c r="AZ42" s="191"/>
      <c r="BA42" s="198">
        <f>BG42+BM42+BS42</f>
        <v>0</v>
      </c>
      <c r="BB42" s="199"/>
      <c r="BC42" s="199"/>
      <c r="BD42" s="199"/>
      <c r="BE42" s="199"/>
      <c r="BF42" s="200"/>
      <c r="BG42" s="198"/>
      <c r="BH42" s="199"/>
      <c r="BI42" s="199"/>
      <c r="BJ42" s="199"/>
      <c r="BK42" s="199"/>
      <c r="BL42" s="200"/>
      <c r="BM42" s="198"/>
      <c r="BN42" s="199"/>
      <c r="BO42" s="199"/>
      <c r="BP42" s="199"/>
      <c r="BQ42" s="199"/>
      <c r="BR42" s="200"/>
      <c r="BS42" s="192">
        <f t="shared" si="3"/>
        <v>0</v>
      </c>
      <c r="BT42" s="193"/>
      <c r="BU42" s="193"/>
      <c r="BV42" s="193"/>
      <c r="BW42" s="194"/>
      <c r="BX42" s="1"/>
      <c r="BY42" s="1"/>
      <c r="BZ42" s="12"/>
      <c r="CA42" s="1"/>
      <c r="CB42" s="207"/>
      <c r="CC42" s="208"/>
      <c r="CD42" s="208"/>
      <c r="CE42" s="208"/>
      <c r="CF42" s="208"/>
      <c r="CG42" s="209"/>
      <c r="CH42" s="2"/>
      <c r="CI42" s="82">
        <f t="shared" si="1"/>
        <v>0</v>
      </c>
      <c r="CJ42" s="207"/>
      <c r="CK42" s="208"/>
      <c r="CL42" s="208"/>
      <c r="CM42" s="208"/>
      <c r="CN42" s="208"/>
      <c r="CO42" s="209"/>
      <c r="CP42" s="177"/>
      <c r="CQ42" s="178"/>
      <c r="CR42" s="178"/>
      <c r="CS42" s="178"/>
      <c r="CT42" s="178"/>
      <c r="CU42" s="179"/>
      <c r="CV42" s="177"/>
      <c r="CW42" s="178"/>
      <c r="CX42" s="178"/>
      <c r="CY42" s="178"/>
      <c r="CZ42" s="179"/>
      <c r="DA42" s="177"/>
      <c r="DB42" s="178"/>
      <c r="DC42" s="178"/>
      <c r="DD42" s="178"/>
      <c r="DE42" s="179"/>
      <c r="DF42" s="1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</row>
    <row r="43" spans="1:210" ht="24.75" customHeight="1" hidden="1" outlineLevel="1">
      <c r="A43" s="177"/>
      <c r="B43" s="178"/>
      <c r="C43" s="178"/>
      <c r="D43" s="178"/>
      <c r="E43" s="178"/>
      <c r="F43" s="179"/>
      <c r="G43" s="159"/>
      <c r="H43" s="160"/>
      <c r="I43" s="160"/>
      <c r="J43" s="160"/>
      <c r="K43" s="160"/>
      <c r="L43" s="161"/>
      <c r="M43" s="5"/>
      <c r="N43" s="63"/>
      <c r="O43" s="63"/>
      <c r="P43" s="213"/>
      <c r="Q43" s="214"/>
      <c r="R43" s="214"/>
      <c r="S43" s="214"/>
      <c r="T43" s="214"/>
      <c r="U43" s="215"/>
      <c r="V43" s="216"/>
      <c r="W43" s="217"/>
      <c r="X43" s="217"/>
      <c r="Y43" s="217"/>
      <c r="Z43" s="217"/>
      <c r="AA43" s="218"/>
      <c r="AB43" s="4"/>
      <c r="AC43" s="33"/>
      <c r="AD43" s="3"/>
      <c r="AE43" s="3"/>
      <c r="AF43" s="189"/>
      <c r="AG43" s="190"/>
      <c r="AH43" s="190"/>
      <c r="AI43" s="190"/>
      <c r="AJ43" s="190"/>
      <c r="AK43" s="190"/>
      <c r="AL43" s="191"/>
      <c r="AM43" s="189"/>
      <c r="AN43" s="190"/>
      <c r="AO43" s="190"/>
      <c r="AP43" s="190"/>
      <c r="AQ43" s="190"/>
      <c r="AR43" s="190"/>
      <c r="AS43" s="191"/>
      <c r="AT43" s="189"/>
      <c r="AU43" s="190"/>
      <c r="AV43" s="190"/>
      <c r="AW43" s="190"/>
      <c r="AX43" s="190"/>
      <c r="AY43" s="190"/>
      <c r="AZ43" s="191"/>
      <c r="BA43" s="207">
        <f t="shared" si="2"/>
        <v>0</v>
      </c>
      <c r="BB43" s="208"/>
      <c r="BC43" s="208"/>
      <c r="BD43" s="208"/>
      <c r="BE43" s="208"/>
      <c r="BF43" s="209"/>
      <c r="BG43" s="198"/>
      <c r="BH43" s="199"/>
      <c r="BI43" s="199"/>
      <c r="BJ43" s="199"/>
      <c r="BK43" s="199"/>
      <c r="BL43" s="200"/>
      <c r="BM43" s="198"/>
      <c r="BN43" s="199"/>
      <c r="BO43" s="199"/>
      <c r="BP43" s="199"/>
      <c r="BQ43" s="199"/>
      <c r="BR43" s="200"/>
      <c r="BS43" s="192">
        <f t="shared" si="3"/>
        <v>0</v>
      </c>
      <c r="BT43" s="193"/>
      <c r="BU43" s="193"/>
      <c r="BV43" s="193"/>
      <c r="BW43" s="194"/>
      <c r="BX43" s="1"/>
      <c r="BY43" s="1"/>
      <c r="BZ43" s="12"/>
      <c r="CA43" s="1"/>
      <c r="CB43" s="207"/>
      <c r="CC43" s="208"/>
      <c r="CD43" s="208"/>
      <c r="CE43" s="208"/>
      <c r="CF43" s="208"/>
      <c r="CG43" s="209"/>
      <c r="CH43" s="2"/>
      <c r="CI43" s="82"/>
      <c r="CJ43" s="207"/>
      <c r="CK43" s="208"/>
      <c r="CL43" s="208"/>
      <c r="CM43" s="208"/>
      <c r="CN43" s="208"/>
      <c r="CO43" s="209"/>
      <c r="CP43" s="177"/>
      <c r="CQ43" s="178"/>
      <c r="CR43" s="178"/>
      <c r="CS43" s="178"/>
      <c r="CT43" s="178"/>
      <c r="CU43" s="179"/>
      <c r="CV43" s="177"/>
      <c r="CW43" s="178"/>
      <c r="CX43" s="178"/>
      <c r="CY43" s="178"/>
      <c r="CZ43" s="179"/>
      <c r="DA43" s="177"/>
      <c r="DB43" s="178"/>
      <c r="DC43" s="178"/>
      <c r="DD43" s="178"/>
      <c r="DE43" s="179"/>
      <c r="DF43" s="1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</row>
    <row r="44" spans="1:210" ht="15" customHeight="1" collapsed="1">
      <c r="A44" s="334" t="s">
        <v>36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6"/>
      <c r="AB44" s="99" t="s">
        <v>37</v>
      </c>
      <c r="AC44" s="70">
        <f>AC45+AC46+AC47+AC49+AC48</f>
        <v>25.36</v>
      </c>
      <c r="AD44" s="100"/>
      <c r="AE44" s="100"/>
      <c r="AF44" s="337" t="s">
        <v>38</v>
      </c>
      <c r="AG44" s="338"/>
      <c r="AH44" s="338"/>
      <c r="AI44" s="338"/>
      <c r="AJ44" s="338"/>
      <c r="AK44" s="338"/>
      <c r="AL44" s="339"/>
      <c r="AM44" s="337" t="s">
        <v>38</v>
      </c>
      <c r="AN44" s="338"/>
      <c r="AO44" s="338"/>
      <c r="AP44" s="338"/>
      <c r="AQ44" s="338"/>
      <c r="AR44" s="338"/>
      <c r="AS44" s="339"/>
      <c r="AT44" s="337" t="s">
        <v>38</v>
      </c>
      <c r="AU44" s="338"/>
      <c r="AV44" s="338"/>
      <c r="AW44" s="338"/>
      <c r="AX44" s="338"/>
      <c r="AY44" s="338"/>
      <c r="AZ44" s="339"/>
      <c r="BA44" s="231">
        <f>BA45+BA46+BA47+BA49+BA48</f>
        <v>127</v>
      </c>
      <c r="BB44" s="232"/>
      <c r="BC44" s="232"/>
      <c r="BD44" s="232"/>
      <c r="BE44" s="232"/>
      <c r="BF44" s="233"/>
      <c r="BG44" s="231">
        <f>BG45+BG46+BG47+BG49+BG48</f>
        <v>0</v>
      </c>
      <c r="BH44" s="232"/>
      <c r="BI44" s="232"/>
      <c r="BJ44" s="232"/>
      <c r="BK44" s="232"/>
      <c r="BL44" s="233"/>
      <c r="BM44" s="231">
        <f>BM45+BM46+BM47+BM48+BM49</f>
        <v>0</v>
      </c>
      <c r="BN44" s="232"/>
      <c r="BO44" s="232"/>
      <c r="BP44" s="232"/>
      <c r="BQ44" s="232"/>
      <c r="BR44" s="233"/>
      <c r="BS44" s="231">
        <f>BS45+BS46+BS47+BS48+BS49</f>
        <v>0</v>
      </c>
      <c r="BT44" s="232"/>
      <c r="BU44" s="232"/>
      <c r="BV44" s="232"/>
      <c r="BW44" s="233"/>
      <c r="BX44" s="31">
        <f>BX45+BX46+BX47+BX49</f>
        <v>0</v>
      </c>
      <c r="BY44" s="31">
        <f>BY45+BY46+BY47+BY49+BY48</f>
        <v>0</v>
      </c>
      <c r="BZ44" s="31">
        <f>BZ45+BZ46+BZ47+BZ49+BZ48</f>
        <v>206</v>
      </c>
      <c r="CA44" s="31">
        <f>CA45+CA46+CA47+CA49+CA48</f>
        <v>48</v>
      </c>
      <c r="CB44" s="337"/>
      <c r="CC44" s="338"/>
      <c r="CD44" s="338"/>
      <c r="CE44" s="338"/>
      <c r="CF44" s="338"/>
      <c r="CG44" s="339"/>
      <c r="CH44" s="101"/>
      <c r="CI44" s="101"/>
      <c r="CJ44" s="337"/>
      <c r="CK44" s="338"/>
      <c r="CL44" s="338"/>
      <c r="CM44" s="338"/>
      <c r="CN44" s="338"/>
      <c r="CO44" s="339"/>
      <c r="CP44" s="234"/>
      <c r="CQ44" s="235"/>
      <c r="CR44" s="235"/>
      <c r="CS44" s="235"/>
      <c r="CT44" s="235"/>
      <c r="CU44" s="236"/>
      <c r="CV44" s="234"/>
      <c r="CW44" s="235"/>
      <c r="CX44" s="235"/>
      <c r="CY44" s="235"/>
      <c r="CZ44" s="236"/>
      <c r="DA44" s="234"/>
      <c r="DB44" s="235"/>
      <c r="DC44" s="235"/>
      <c r="DD44" s="235"/>
      <c r="DE44" s="236"/>
      <c r="DF44" s="35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</row>
    <row r="45" spans="1:210" ht="15" customHeight="1">
      <c r="A45" s="228" t="s">
        <v>50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30"/>
      <c r="AB45" s="29" t="s">
        <v>34</v>
      </c>
      <c r="AC45" s="70">
        <f>((_xlfn.SUMIFS($AC$12:$AC$43,$AB$12:$AB$43,"П")))</f>
        <v>10.74</v>
      </c>
      <c r="AD45" s="30"/>
      <c r="AE45" s="30"/>
      <c r="AF45" s="231" t="s">
        <v>38</v>
      </c>
      <c r="AG45" s="232"/>
      <c r="AH45" s="232"/>
      <c r="AI45" s="232"/>
      <c r="AJ45" s="232"/>
      <c r="AK45" s="232"/>
      <c r="AL45" s="233"/>
      <c r="AM45" s="231" t="s">
        <v>38</v>
      </c>
      <c r="AN45" s="232"/>
      <c r="AO45" s="232"/>
      <c r="AP45" s="232"/>
      <c r="AQ45" s="232"/>
      <c r="AR45" s="232"/>
      <c r="AS45" s="233"/>
      <c r="AT45" s="231" t="s">
        <v>38</v>
      </c>
      <c r="AU45" s="232"/>
      <c r="AV45" s="232"/>
      <c r="AW45" s="232"/>
      <c r="AX45" s="232"/>
      <c r="AY45" s="232"/>
      <c r="AZ45" s="233"/>
      <c r="BA45" s="231">
        <f>((_xlfn.SUMIFS($BA$14:$BA$43,$AB$14:$AB$43,"П",$DF$14:$DF$43,"0")))</f>
        <v>0</v>
      </c>
      <c r="BB45" s="232"/>
      <c r="BC45" s="232"/>
      <c r="BD45" s="232"/>
      <c r="BE45" s="232"/>
      <c r="BF45" s="233"/>
      <c r="BG45" s="231">
        <f>((_xlfn.SUMIFS($BG$14:$BG$43,$AB$14:$AB$43,"П",$DF$14:$DF$43,"0")))</f>
        <v>0</v>
      </c>
      <c r="BH45" s="232"/>
      <c r="BI45" s="232"/>
      <c r="BJ45" s="232"/>
      <c r="BK45" s="232"/>
      <c r="BL45" s="233"/>
      <c r="BM45" s="231">
        <f>((_xlfn.SUMIFS($BM$14:$BM$43,$AB$14:$AB$43,"П",$DF$14:$DF$43,"0")))</f>
        <v>0</v>
      </c>
      <c r="BN45" s="232"/>
      <c r="BO45" s="232"/>
      <c r="BP45" s="232"/>
      <c r="BQ45" s="232"/>
      <c r="BR45" s="233"/>
      <c r="BS45" s="231">
        <f>((_xlfn.SUMIFS($BS$14:$BS$43,$AB$14:$AB$43,"П",$DF$14:$DF$43,"0")))</f>
        <v>0</v>
      </c>
      <c r="BT45" s="232"/>
      <c r="BU45" s="232"/>
      <c r="BV45" s="232"/>
      <c r="BW45" s="233"/>
      <c r="BX45" s="35">
        <f>((_xlfn.SUMIFS($BX$14:$BX$43,$AB$14:$AB$43,"П",$DF$14:$DF$43,"0")))</f>
        <v>0</v>
      </c>
      <c r="BY45" s="35">
        <f>((_xlfn.SUMIFS($BY$14:$BY$43,$AB$14:$AB$43,"П",$DF$14:$DF$43,"0")))</f>
        <v>0</v>
      </c>
      <c r="BZ45" s="35">
        <f>((_xlfn.SUMIFS($BZ$14:$BZ$43,$AB$14:$AB$43,"П",$DF$14:$DF$43,"0")))</f>
        <v>0</v>
      </c>
      <c r="CA45" s="35">
        <f>((_xlfn.SUMIFS($CA$14:$CA$43,$AB$14:$AB$43,"П",$DF$14:$DF$43,"0")))</f>
        <v>0</v>
      </c>
      <c r="CB45" s="231"/>
      <c r="CC45" s="232"/>
      <c r="CD45" s="232"/>
      <c r="CE45" s="232"/>
      <c r="CF45" s="232"/>
      <c r="CG45" s="233"/>
      <c r="CH45" s="27">
        <f>((_xlfn.SUMIFS($CH$14:$CH$43,$AB$14:$AB$43,"П",$DF$14:$DF$43,"0")))</f>
        <v>0</v>
      </c>
      <c r="CI45" s="27"/>
      <c r="CJ45" s="231"/>
      <c r="CK45" s="232"/>
      <c r="CL45" s="232"/>
      <c r="CM45" s="232"/>
      <c r="CN45" s="232"/>
      <c r="CO45" s="233"/>
      <c r="CP45" s="234" t="s">
        <v>38</v>
      </c>
      <c r="CQ45" s="235"/>
      <c r="CR45" s="235"/>
      <c r="CS45" s="235"/>
      <c r="CT45" s="235"/>
      <c r="CU45" s="236"/>
      <c r="CV45" s="237" t="s">
        <v>38</v>
      </c>
      <c r="CW45" s="238"/>
      <c r="CX45" s="238"/>
      <c r="CY45" s="238"/>
      <c r="CZ45" s="239"/>
      <c r="DA45" s="237" t="s">
        <v>38</v>
      </c>
      <c r="DB45" s="238"/>
      <c r="DC45" s="238"/>
      <c r="DD45" s="238"/>
      <c r="DE45" s="239"/>
      <c r="DF45" s="32" t="s">
        <v>39</v>
      </c>
      <c r="DG45" s="28"/>
      <c r="DH45" s="28"/>
      <c r="DI45" s="28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</row>
    <row r="46" spans="1:210" ht="15" customHeight="1">
      <c r="A46" s="228" t="s">
        <v>40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30"/>
      <c r="AB46" s="29" t="s">
        <v>41</v>
      </c>
      <c r="AC46" s="70">
        <f>((_xlfn.SUMIFS($AC$12:$AC$43,$AB$12:$AB$43,"А")))</f>
        <v>0</v>
      </c>
      <c r="AD46" s="30"/>
      <c r="AE46" s="30"/>
      <c r="AF46" s="231" t="s">
        <v>38</v>
      </c>
      <c r="AG46" s="232"/>
      <c r="AH46" s="232"/>
      <c r="AI46" s="232"/>
      <c r="AJ46" s="232"/>
      <c r="AK46" s="232"/>
      <c r="AL46" s="233"/>
      <c r="AM46" s="231" t="s">
        <v>38</v>
      </c>
      <c r="AN46" s="232"/>
      <c r="AO46" s="232"/>
      <c r="AP46" s="232"/>
      <c r="AQ46" s="232"/>
      <c r="AR46" s="232"/>
      <c r="AS46" s="233"/>
      <c r="AT46" s="231" t="s">
        <v>38</v>
      </c>
      <c r="AU46" s="232"/>
      <c r="AV46" s="232"/>
      <c r="AW46" s="232"/>
      <c r="AX46" s="232"/>
      <c r="AY46" s="232"/>
      <c r="AZ46" s="233"/>
      <c r="BA46" s="231">
        <f>((_xlfn.SUMIFS($BA$14:$BA$43,$AB$14:$AB$43,"А",$DF$14:$DF$43,"0")))</f>
        <v>0</v>
      </c>
      <c r="BB46" s="232"/>
      <c r="BC46" s="232"/>
      <c r="BD46" s="232"/>
      <c r="BE46" s="232"/>
      <c r="BF46" s="233"/>
      <c r="BG46" s="231">
        <f>((_xlfn.SUMIFS($BG$14:$BG$43,$AB$14:$AB$43,"А",$DF$14:$DF$43,"0")))</f>
        <v>0</v>
      </c>
      <c r="BH46" s="232"/>
      <c r="BI46" s="232"/>
      <c r="BJ46" s="232"/>
      <c r="BK46" s="232"/>
      <c r="BL46" s="233"/>
      <c r="BM46" s="231">
        <f>((_xlfn.SUMIFS($BG$14:$BG$43,$AB$14:$AB$43,"А",$DF$14:$DF$43,"0")))</f>
        <v>0</v>
      </c>
      <c r="BN46" s="232"/>
      <c r="BO46" s="232"/>
      <c r="BP46" s="232"/>
      <c r="BQ46" s="232"/>
      <c r="BR46" s="233"/>
      <c r="BS46" s="231">
        <f>((_xlfn.SUMIFS($BG$14:$BG$43,$AB$14:$AB$43,"А",$DF$14:$DF$43,"0")))</f>
        <v>0</v>
      </c>
      <c r="BT46" s="232"/>
      <c r="BU46" s="232"/>
      <c r="BV46" s="232"/>
      <c r="BW46" s="233"/>
      <c r="BX46" s="35">
        <f>((_xlfn.SUMIFS($BX$14:$BX$43,$AB$14:$AB$43,"А",$DF$14:$DF$43,"0")))</f>
        <v>0</v>
      </c>
      <c r="BY46" s="35">
        <f>((_xlfn.SUMIFS($BY$14:$BY$43,$AB$14:$AB$43,"А",$DF$14:$DF$43,"0")))</f>
        <v>0</v>
      </c>
      <c r="BZ46" s="35">
        <f>((_xlfn.SUMIFS($BZ$14:$BZ$43,$AB$14:$AB$43,"А",$DF$14:$DF$43,"0")))</f>
        <v>0</v>
      </c>
      <c r="CA46" s="35">
        <f>((_xlfn.SUMIFS($CA$14:$CA$43,$AB$14:$AB$43,"А",$DF$14:$DF$43,"0")))</f>
        <v>0</v>
      </c>
      <c r="CB46" s="231"/>
      <c r="CC46" s="232"/>
      <c r="CD46" s="232"/>
      <c r="CE46" s="232"/>
      <c r="CF46" s="232"/>
      <c r="CG46" s="233"/>
      <c r="CH46" s="27">
        <f>((_xlfn.SUMIFS($CH$14:$CH$43,$AB$14:$AB$43,"А",$DF$14:$DF$43,"0")))</f>
        <v>0</v>
      </c>
      <c r="CI46" s="27"/>
      <c r="CJ46" s="231"/>
      <c r="CK46" s="232"/>
      <c r="CL46" s="232"/>
      <c r="CM46" s="232"/>
      <c r="CN46" s="232"/>
      <c r="CO46" s="233"/>
      <c r="CP46" s="237" t="s">
        <v>38</v>
      </c>
      <c r="CQ46" s="238"/>
      <c r="CR46" s="238"/>
      <c r="CS46" s="238"/>
      <c r="CT46" s="238"/>
      <c r="CU46" s="239"/>
      <c r="CV46" s="237" t="s">
        <v>38</v>
      </c>
      <c r="CW46" s="238"/>
      <c r="CX46" s="238"/>
      <c r="CY46" s="238"/>
      <c r="CZ46" s="239"/>
      <c r="DA46" s="237" t="s">
        <v>38</v>
      </c>
      <c r="DB46" s="238"/>
      <c r="DC46" s="238"/>
      <c r="DD46" s="238"/>
      <c r="DE46" s="239"/>
      <c r="DF46" s="31" t="s">
        <v>39</v>
      </c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</row>
    <row r="47" spans="1:210" ht="22.5" customHeight="1">
      <c r="A47" s="249" t="s">
        <v>42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1"/>
      <c r="AB47" s="29" t="s">
        <v>35</v>
      </c>
      <c r="AC47" s="51">
        <f>((_xlfn.SUMIFS($AC$12:$AC$20,$AB$12:$AB$20,"В")))</f>
        <v>14.62</v>
      </c>
      <c r="AD47" s="30"/>
      <c r="AE47" s="30"/>
      <c r="AF47" s="231" t="s">
        <v>38</v>
      </c>
      <c r="AG47" s="232"/>
      <c r="AH47" s="232"/>
      <c r="AI47" s="232"/>
      <c r="AJ47" s="232"/>
      <c r="AK47" s="232"/>
      <c r="AL47" s="233"/>
      <c r="AM47" s="231" t="s">
        <v>38</v>
      </c>
      <c r="AN47" s="232"/>
      <c r="AO47" s="232"/>
      <c r="AP47" s="232"/>
      <c r="AQ47" s="232"/>
      <c r="AR47" s="232"/>
      <c r="AS47" s="233"/>
      <c r="AT47" s="231" t="s">
        <v>38</v>
      </c>
      <c r="AU47" s="232"/>
      <c r="AV47" s="232"/>
      <c r="AW47" s="232"/>
      <c r="AX47" s="232"/>
      <c r="AY47" s="232"/>
      <c r="AZ47" s="233"/>
      <c r="BA47" s="231">
        <f>((_xlfn.SUMIFS($BA$14:$BA$43,$AB$14:$AB$43,"В",$DF$14:$DF$43,"0")))</f>
        <v>127</v>
      </c>
      <c r="BB47" s="232"/>
      <c r="BC47" s="232"/>
      <c r="BD47" s="232"/>
      <c r="BE47" s="232"/>
      <c r="BF47" s="233"/>
      <c r="BG47" s="231">
        <f>((_xlfn.SUMIFS($BG$14:$BG$43,$AB$14:$AB$43,"В",$DF$14:$DF$43,"0")))</f>
        <v>0</v>
      </c>
      <c r="BH47" s="232"/>
      <c r="BI47" s="232"/>
      <c r="BJ47" s="232"/>
      <c r="BK47" s="232"/>
      <c r="BL47" s="233"/>
      <c r="BM47" s="231">
        <f>((_xlfn.SUMIFS($BG$14:$BG$43,$AB$14:$AB$43,"В",$DF$14:$DF$43,"0")))</f>
        <v>0</v>
      </c>
      <c r="BN47" s="232"/>
      <c r="BO47" s="232"/>
      <c r="BP47" s="232"/>
      <c r="BQ47" s="232"/>
      <c r="BR47" s="233"/>
      <c r="BS47" s="231">
        <f>((_xlfn.SUMIFS($BG$14:$BG$43,$AB$14:$AB$43,"В",$DF$14:$DF$43,"0")))</f>
        <v>0</v>
      </c>
      <c r="BT47" s="232"/>
      <c r="BU47" s="232"/>
      <c r="BV47" s="232"/>
      <c r="BW47" s="233"/>
      <c r="BX47" s="35">
        <f>((_xlfn.SUMIFS($BX$14:$BX$43,$AB$14:$AB$43,"В",$DF$14:$DF$43,"0")))</f>
        <v>0</v>
      </c>
      <c r="BY47" s="35">
        <f>((_xlfn.SUMIFS($BY$14:$BY$43,$AB$14:$AB$43,"В",$DF$14:$DF$43,"0")))</f>
        <v>0</v>
      </c>
      <c r="BZ47" s="35">
        <f>((_xlfn.SUMIFS($BZ$14:$BZ$43,$AB$14:$AB$43,"В",$DF$14:$DF$43,"0")))</f>
        <v>103</v>
      </c>
      <c r="CA47" s="35">
        <f>((_xlfn.SUMIFS($CA$14:$CA$43,$AB$14:$AB$43,"В",$DF$14:$DF$43,"0")))</f>
        <v>24</v>
      </c>
      <c r="CB47" s="231"/>
      <c r="CC47" s="232"/>
      <c r="CD47" s="232"/>
      <c r="CE47" s="232"/>
      <c r="CF47" s="232"/>
      <c r="CG47" s="233"/>
      <c r="CH47" s="27">
        <f>((_xlfn.SUMIFS($CH$14:$CH$43,$AB$14:$AB$43,"В",$DF$14:$DF$43,"0")))</f>
        <v>204.728</v>
      </c>
      <c r="CI47" s="27"/>
      <c r="CJ47" s="231"/>
      <c r="CK47" s="232"/>
      <c r="CL47" s="232"/>
      <c r="CM47" s="232"/>
      <c r="CN47" s="232"/>
      <c r="CO47" s="233"/>
      <c r="CP47" s="237" t="s">
        <v>38</v>
      </c>
      <c r="CQ47" s="238"/>
      <c r="CR47" s="238"/>
      <c r="CS47" s="238"/>
      <c r="CT47" s="238"/>
      <c r="CU47" s="239"/>
      <c r="CV47" s="237" t="s">
        <v>38</v>
      </c>
      <c r="CW47" s="238"/>
      <c r="CX47" s="238"/>
      <c r="CY47" s="238"/>
      <c r="CZ47" s="239"/>
      <c r="DA47" s="237" t="s">
        <v>38</v>
      </c>
      <c r="DB47" s="238"/>
      <c r="DC47" s="238"/>
      <c r="DD47" s="238"/>
      <c r="DE47" s="239"/>
      <c r="DF47" s="31">
        <v>0</v>
      </c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</row>
    <row r="48" spans="1:210" ht="15">
      <c r="A48" s="252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B48" s="29" t="s">
        <v>35</v>
      </c>
      <c r="AC48" s="70">
        <f>((_xlfn.SUMIFS($AC$14:$AC$43,$AB$14:$AB$43,"В",$DF$14:$DF$43,"1")))</f>
        <v>0</v>
      </c>
      <c r="AD48" s="30"/>
      <c r="AE48" s="30"/>
      <c r="AF48" s="231" t="s">
        <v>38</v>
      </c>
      <c r="AG48" s="232"/>
      <c r="AH48" s="232"/>
      <c r="AI48" s="232"/>
      <c r="AJ48" s="232"/>
      <c r="AK48" s="232"/>
      <c r="AL48" s="233"/>
      <c r="AM48" s="231" t="s">
        <v>38</v>
      </c>
      <c r="AN48" s="232"/>
      <c r="AO48" s="232"/>
      <c r="AP48" s="232"/>
      <c r="AQ48" s="232"/>
      <c r="AR48" s="232"/>
      <c r="AS48" s="233"/>
      <c r="AT48" s="231" t="s">
        <v>38</v>
      </c>
      <c r="AU48" s="232"/>
      <c r="AV48" s="232"/>
      <c r="AW48" s="232"/>
      <c r="AX48" s="232"/>
      <c r="AY48" s="232"/>
      <c r="AZ48" s="233"/>
      <c r="BA48" s="231">
        <f>((_xlfn.SUMIFS($BA$14:$BA$43,$AB$14:$AB$43,"В",$DF$14:$DF$43,"1")))</f>
        <v>0</v>
      </c>
      <c r="BB48" s="232"/>
      <c r="BC48" s="232"/>
      <c r="BD48" s="232"/>
      <c r="BE48" s="232"/>
      <c r="BF48" s="233"/>
      <c r="BG48" s="231">
        <f>((_xlfn.SUMIFS($BG$14:$BG$43,$AB$14:$AB$43,"В",$DF$14:$DF$43,"1")))</f>
        <v>0</v>
      </c>
      <c r="BH48" s="232"/>
      <c r="BI48" s="232"/>
      <c r="BJ48" s="232"/>
      <c r="BK48" s="232"/>
      <c r="BL48" s="233"/>
      <c r="BM48" s="231">
        <f>((_xlfn.SUMIFS($BG$14:$BG$43,$AB$14:$AB$43,"В",$DF$14:$DF$43,"1")))</f>
        <v>0</v>
      </c>
      <c r="BN48" s="232"/>
      <c r="BO48" s="232"/>
      <c r="BP48" s="232"/>
      <c r="BQ48" s="232"/>
      <c r="BR48" s="233"/>
      <c r="BS48" s="231">
        <f>((_xlfn.SUMIFS($BG$14:$BG$43,$AB$14:$AB$43,"В",$DF$14:$DF$43,"1")))</f>
        <v>0</v>
      </c>
      <c r="BT48" s="232"/>
      <c r="BU48" s="232"/>
      <c r="BV48" s="232"/>
      <c r="BW48" s="233"/>
      <c r="BX48" s="35">
        <f>((_xlfn.SUMIFS($BX$14:$BX$43,$AB$14:$AB$43,"В",$DF$14:$DF$43,"1")))</f>
        <v>0</v>
      </c>
      <c r="BY48" s="35">
        <f>((_xlfn.SUMIFS($BY$14:$BY$43,$AB$14:$AB$43,"В",$DF$14:$DF$43,"0")))</f>
        <v>0</v>
      </c>
      <c r="BZ48" s="35">
        <f>((_xlfn.SUMIFS($BZ$14:$BZ$43,$AB$14:$AB$43,"В",$DF$14:$DF$43,"0")))</f>
        <v>103</v>
      </c>
      <c r="CA48" s="35">
        <f>((_xlfn.SUMIFS($CA$14:$CA$43,$AB$14:$AB$43,"В",$DF$14:$DF$43,"0")))</f>
        <v>24</v>
      </c>
      <c r="CB48" s="231"/>
      <c r="CC48" s="232"/>
      <c r="CD48" s="232"/>
      <c r="CE48" s="232"/>
      <c r="CF48" s="232"/>
      <c r="CG48" s="233"/>
      <c r="CH48" s="27">
        <f>((_xlfn.SUMIFS($CH$14:$CH$43,$AB$14:$AB$43,"В",$DF$14:$DF$43,"1")))</f>
        <v>0</v>
      </c>
      <c r="CI48" s="27"/>
      <c r="CJ48" s="231"/>
      <c r="CK48" s="232"/>
      <c r="CL48" s="232"/>
      <c r="CM48" s="232"/>
      <c r="CN48" s="232"/>
      <c r="CO48" s="233"/>
      <c r="CP48" s="237" t="s">
        <v>38</v>
      </c>
      <c r="CQ48" s="238"/>
      <c r="CR48" s="238"/>
      <c r="CS48" s="238"/>
      <c r="CT48" s="238"/>
      <c r="CU48" s="239"/>
      <c r="CV48" s="237" t="s">
        <v>38</v>
      </c>
      <c r="CW48" s="238"/>
      <c r="CX48" s="238"/>
      <c r="CY48" s="238"/>
      <c r="CZ48" s="239"/>
      <c r="DA48" s="237" t="s">
        <v>38</v>
      </c>
      <c r="DB48" s="238"/>
      <c r="DC48" s="238"/>
      <c r="DD48" s="238"/>
      <c r="DE48" s="239"/>
      <c r="DF48" s="31">
        <v>1</v>
      </c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</row>
    <row r="49" spans="1:210" ht="15" customHeight="1">
      <c r="A49" s="228" t="s">
        <v>43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30"/>
      <c r="AB49" s="29" t="s">
        <v>44</v>
      </c>
      <c r="AC49" s="36">
        <f>((_xlfn.SUMIFS($AC$14:$AC$43,$AB$14:$AB$43,"В1",$DF$14:$DF$43,"1")))</f>
        <v>0</v>
      </c>
      <c r="AD49" s="30"/>
      <c r="AE49" s="30"/>
      <c r="AF49" s="231" t="s">
        <v>38</v>
      </c>
      <c r="AG49" s="232"/>
      <c r="AH49" s="232"/>
      <c r="AI49" s="232"/>
      <c r="AJ49" s="232"/>
      <c r="AK49" s="232"/>
      <c r="AL49" s="233"/>
      <c r="AM49" s="231" t="s">
        <v>38</v>
      </c>
      <c r="AN49" s="232"/>
      <c r="AO49" s="232"/>
      <c r="AP49" s="232"/>
      <c r="AQ49" s="232"/>
      <c r="AR49" s="232"/>
      <c r="AS49" s="233"/>
      <c r="AT49" s="231" t="s">
        <v>38</v>
      </c>
      <c r="AU49" s="232"/>
      <c r="AV49" s="232"/>
      <c r="AW49" s="232"/>
      <c r="AX49" s="232"/>
      <c r="AY49" s="232"/>
      <c r="AZ49" s="233"/>
      <c r="BA49" s="231">
        <f>((_xlfn.SUMIFS($BA$14:$BA$43,$AB$14:$AB$43,"В1",$DF$14:$DF$43,"1")))</f>
        <v>0</v>
      </c>
      <c r="BB49" s="232"/>
      <c r="BC49" s="232"/>
      <c r="BD49" s="232"/>
      <c r="BE49" s="232"/>
      <c r="BF49" s="233"/>
      <c r="BG49" s="231">
        <f>((_xlfn.SUMIFS($BG$14:$BG$43,$AB$14:$AB$43,"В1",$DF$14:$DF$43,"1")))</f>
        <v>0</v>
      </c>
      <c r="BH49" s="232"/>
      <c r="BI49" s="232"/>
      <c r="BJ49" s="232"/>
      <c r="BK49" s="232"/>
      <c r="BL49" s="233"/>
      <c r="BM49" s="231">
        <f>((_xlfn.SUMIFS($BG$14:$BG$43,$AB$14:$AB$43,"В1",$DF$14:$DF$43,"1")))</f>
        <v>0</v>
      </c>
      <c r="BN49" s="232"/>
      <c r="BO49" s="232"/>
      <c r="BP49" s="232"/>
      <c r="BQ49" s="232"/>
      <c r="BR49" s="233"/>
      <c r="BS49" s="231">
        <f>((_xlfn.SUMIFS($BG$14:$BG$43,$AB$14:$AB$43,"В1",$DF$14:$DF$43,"1")))</f>
        <v>0</v>
      </c>
      <c r="BT49" s="232"/>
      <c r="BU49" s="232"/>
      <c r="BV49" s="232"/>
      <c r="BW49" s="233"/>
      <c r="BX49" s="35">
        <f>((_xlfn.SUMIFS($BX$14:$BX$43,$AB$14:$AB$43,"В1",$DF$14:$DF$43,"1")))</f>
        <v>0</v>
      </c>
      <c r="BY49" s="35">
        <f>((_xlfn.SUMIFS($BY$14:$BY$43,$AB$14:$AB$43,"В1",$DF$14:$DF$43,"1")))</f>
        <v>0</v>
      </c>
      <c r="BZ49" s="35">
        <f>((_xlfn.SUMIFS($BZ$14:$BZ$43,$AB$14:$AB$43,"В1",$DF$14:$DF$43,"1")))</f>
        <v>0</v>
      </c>
      <c r="CA49" s="35">
        <f>((_xlfn.SUMIFS($CA$14:$CA$43,$AB$14:$AB$43,"В1",$DF$14:$DF$43,"1")))</f>
        <v>0</v>
      </c>
      <c r="CB49" s="231"/>
      <c r="CC49" s="232"/>
      <c r="CD49" s="232"/>
      <c r="CE49" s="232"/>
      <c r="CF49" s="232"/>
      <c r="CG49" s="233"/>
      <c r="CH49" s="27">
        <f>((_xlfn.SUMIFS($CH$14:$CH$43,$AB$14:$AB$43,"В1",$DF$14:$DF$43,"1")))</f>
        <v>0</v>
      </c>
      <c r="CI49" s="27"/>
      <c r="CJ49" s="231"/>
      <c r="CK49" s="232"/>
      <c r="CL49" s="232"/>
      <c r="CM49" s="232"/>
      <c r="CN49" s="232"/>
      <c r="CO49" s="233"/>
      <c r="CP49" s="237" t="s">
        <v>38</v>
      </c>
      <c r="CQ49" s="238"/>
      <c r="CR49" s="238"/>
      <c r="CS49" s="238"/>
      <c r="CT49" s="238"/>
      <c r="CU49" s="239"/>
      <c r="CV49" s="237" t="s">
        <v>38</v>
      </c>
      <c r="CW49" s="238"/>
      <c r="CX49" s="238"/>
      <c r="CY49" s="238"/>
      <c r="CZ49" s="239"/>
      <c r="DA49" s="237" t="s">
        <v>38</v>
      </c>
      <c r="DB49" s="238"/>
      <c r="DC49" s="238"/>
      <c r="DD49" s="238"/>
      <c r="DE49" s="239"/>
      <c r="DF49" s="31" t="s">
        <v>33</v>
      </c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</row>
    <row r="50" spans="5:58" s="14" customFormat="1" ht="12.75"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15"/>
      <c r="AC50" s="15"/>
      <c r="AD50" s="16"/>
      <c r="AE50" s="16"/>
      <c r="BA50" s="260"/>
      <c r="BB50" s="260"/>
      <c r="BC50" s="260"/>
      <c r="BD50" s="260"/>
      <c r="BE50" s="260"/>
      <c r="BF50" s="260"/>
    </row>
  </sheetData>
  <sheetProtection/>
  <mergeCells count="660">
    <mergeCell ref="AM15:AS15"/>
    <mergeCell ref="CB15:CG15"/>
    <mergeCell ref="A16:F16"/>
    <mergeCell ref="G16:L16"/>
    <mergeCell ref="CJ15:CO15"/>
    <mergeCell ref="CP15:CU15"/>
    <mergeCell ref="A15:F15"/>
    <mergeCell ref="G15:L15"/>
    <mergeCell ref="P15:U15"/>
    <mergeCell ref="V15:AA15"/>
    <mergeCell ref="AF15:AL15"/>
    <mergeCell ref="DA49:DE49"/>
    <mergeCell ref="BS49:BW49"/>
    <mergeCell ref="CB49:CG49"/>
    <mergeCell ref="CV15:CZ15"/>
    <mergeCell ref="DA15:DE15"/>
    <mergeCell ref="AT15:AZ15"/>
    <mergeCell ref="BA15:BF15"/>
    <mergeCell ref="BG15:BL15"/>
    <mergeCell ref="BM15:BR15"/>
    <mergeCell ref="BS15:BW15"/>
    <mergeCell ref="DA48:DE48"/>
    <mergeCell ref="A49:AA49"/>
    <mergeCell ref="AF49:AL49"/>
    <mergeCell ref="AM49:AS49"/>
    <mergeCell ref="AT49:AZ49"/>
    <mergeCell ref="BA49:BF49"/>
    <mergeCell ref="BG49:BL49"/>
    <mergeCell ref="BM49:BR49"/>
    <mergeCell ref="CJ49:CO49"/>
    <mergeCell ref="CP49:CU49"/>
    <mergeCell ref="CB47:CG47"/>
    <mergeCell ref="CJ47:CO47"/>
    <mergeCell ref="CP47:CU47"/>
    <mergeCell ref="CV47:CZ47"/>
    <mergeCell ref="E50:AA50"/>
    <mergeCell ref="BA50:BF50"/>
    <mergeCell ref="BM48:BR48"/>
    <mergeCell ref="BS48:BW48"/>
    <mergeCell ref="CV49:CZ49"/>
    <mergeCell ref="DA47:DE47"/>
    <mergeCell ref="AF48:AL48"/>
    <mergeCell ref="AM48:AS48"/>
    <mergeCell ref="AT48:AZ48"/>
    <mergeCell ref="BA48:BF48"/>
    <mergeCell ref="BG48:BL48"/>
    <mergeCell ref="CB48:CG48"/>
    <mergeCell ref="CJ48:CO48"/>
    <mergeCell ref="CP48:CU48"/>
    <mergeCell ref="CV48:CZ48"/>
    <mergeCell ref="CV46:CZ46"/>
    <mergeCell ref="DA46:DE46"/>
    <mergeCell ref="A47:AA48"/>
    <mergeCell ref="AF47:AL47"/>
    <mergeCell ref="AM47:AS47"/>
    <mergeCell ref="AT47:AZ47"/>
    <mergeCell ref="BA47:BF47"/>
    <mergeCell ref="BG47:BL47"/>
    <mergeCell ref="BM47:BR47"/>
    <mergeCell ref="BS47:BW47"/>
    <mergeCell ref="BG46:BL46"/>
    <mergeCell ref="BM46:BR46"/>
    <mergeCell ref="BS46:BW46"/>
    <mergeCell ref="CB46:CG46"/>
    <mergeCell ref="CJ46:CO46"/>
    <mergeCell ref="CP46:CU46"/>
    <mergeCell ref="CB45:CG45"/>
    <mergeCell ref="CJ45:CO45"/>
    <mergeCell ref="CP45:CU45"/>
    <mergeCell ref="CV45:CZ45"/>
    <mergeCell ref="DA45:DE45"/>
    <mergeCell ref="A46:AA46"/>
    <mergeCell ref="AF46:AL46"/>
    <mergeCell ref="AM46:AS46"/>
    <mergeCell ref="AT46:AZ46"/>
    <mergeCell ref="BA46:BF46"/>
    <mergeCell ref="CV44:CZ44"/>
    <mergeCell ref="DA44:DE44"/>
    <mergeCell ref="A45:AA45"/>
    <mergeCell ref="AF45:AL45"/>
    <mergeCell ref="AM45:AS45"/>
    <mergeCell ref="AT45:AZ45"/>
    <mergeCell ref="BA45:BF45"/>
    <mergeCell ref="BG45:BL45"/>
    <mergeCell ref="BM45:BR45"/>
    <mergeCell ref="BS45:BW45"/>
    <mergeCell ref="BG44:BL44"/>
    <mergeCell ref="BM44:BR44"/>
    <mergeCell ref="BS44:BW44"/>
    <mergeCell ref="CB44:CG44"/>
    <mergeCell ref="CJ44:CO44"/>
    <mergeCell ref="CP44:CU44"/>
    <mergeCell ref="CB43:CG43"/>
    <mergeCell ref="CJ43:CO43"/>
    <mergeCell ref="CP43:CU43"/>
    <mergeCell ref="CV43:CZ43"/>
    <mergeCell ref="DA43:DE43"/>
    <mergeCell ref="A44:AA44"/>
    <mergeCell ref="AF44:AL44"/>
    <mergeCell ref="AM44:AS44"/>
    <mergeCell ref="AT44:AZ44"/>
    <mergeCell ref="BA44:BF44"/>
    <mergeCell ref="AM43:AS43"/>
    <mergeCell ref="AT43:AZ43"/>
    <mergeCell ref="BA43:BF43"/>
    <mergeCell ref="BG43:BL43"/>
    <mergeCell ref="BM43:BR43"/>
    <mergeCell ref="BS43:BW43"/>
    <mergeCell ref="CB42:CG42"/>
    <mergeCell ref="CJ42:CO42"/>
    <mergeCell ref="CP42:CU42"/>
    <mergeCell ref="CV42:CZ42"/>
    <mergeCell ref="DA42:DE42"/>
    <mergeCell ref="A43:F43"/>
    <mergeCell ref="G43:L43"/>
    <mergeCell ref="P43:U43"/>
    <mergeCell ref="V43:AA43"/>
    <mergeCell ref="AF43:AL43"/>
    <mergeCell ref="AM42:AS42"/>
    <mergeCell ref="AT42:AZ42"/>
    <mergeCell ref="BA42:BF42"/>
    <mergeCell ref="BG42:BL42"/>
    <mergeCell ref="BM42:BR42"/>
    <mergeCell ref="BS42:BW42"/>
    <mergeCell ref="CB41:CG41"/>
    <mergeCell ref="CJ41:CO41"/>
    <mergeCell ref="CP41:CU41"/>
    <mergeCell ref="CV41:CZ41"/>
    <mergeCell ref="DA41:DE41"/>
    <mergeCell ref="A42:F42"/>
    <mergeCell ref="G42:L42"/>
    <mergeCell ref="P42:U42"/>
    <mergeCell ref="V42:AA42"/>
    <mergeCell ref="AF42:AL42"/>
    <mergeCell ref="AM41:AS41"/>
    <mergeCell ref="AT41:AZ41"/>
    <mergeCell ref="BA41:BF41"/>
    <mergeCell ref="BG41:BL41"/>
    <mergeCell ref="BM41:BR41"/>
    <mergeCell ref="BS41:BW41"/>
    <mergeCell ref="CB40:CG40"/>
    <mergeCell ref="CJ40:CO40"/>
    <mergeCell ref="CP40:CU40"/>
    <mergeCell ref="CV40:CZ40"/>
    <mergeCell ref="DA40:DE40"/>
    <mergeCell ref="A41:F41"/>
    <mergeCell ref="G41:L41"/>
    <mergeCell ref="P41:U41"/>
    <mergeCell ref="V41:AA41"/>
    <mergeCell ref="AF41:AL41"/>
    <mergeCell ref="AM40:AS40"/>
    <mergeCell ref="AT40:AZ40"/>
    <mergeCell ref="BA40:BF40"/>
    <mergeCell ref="BG40:BL40"/>
    <mergeCell ref="BM40:BR40"/>
    <mergeCell ref="BS40:BW40"/>
    <mergeCell ref="CB39:CG39"/>
    <mergeCell ref="CJ39:CO39"/>
    <mergeCell ref="CP39:CU39"/>
    <mergeCell ref="CV39:CZ39"/>
    <mergeCell ref="DA39:DE39"/>
    <mergeCell ref="A40:F40"/>
    <mergeCell ref="G40:L40"/>
    <mergeCell ref="P40:U40"/>
    <mergeCell ref="V40:AA40"/>
    <mergeCell ref="AF40:AL40"/>
    <mergeCell ref="AM39:AS39"/>
    <mergeCell ref="AT39:AZ39"/>
    <mergeCell ref="BA39:BF39"/>
    <mergeCell ref="BG39:BL39"/>
    <mergeCell ref="BM39:BR39"/>
    <mergeCell ref="BS39:BW39"/>
    <mergeCell ref="CB38:CG38"/>
    <mergeCell ref="CJ38:CO38"/>
    <mergeCell ref="CP38:CU38"/>
    <mergeCell ref="CV38:CZ38"/>
    <mergeCell ref="DA38:DE38"/>
    <mergeCell ref="A39:F39"/>
    <mergeCell ref="G39:L39"/>
    <mergeCell ref="P39:U39"/>
    <mergeCell ref="V39:AA39"/>
    <mergeCell ref="AF39:AL39"/>
    <mergeCell ref="AM38:AS38"/>
    <mergeCell ref="AT38:AZ38"/>
    <mergeCell ref="BA38:BF38"/>
    <mergeCell ref="BG38:BL38"/>
    <mergeCell ref="BM38:BR38"/>
    <mergeCell ref="BS38:BW38"/>
    <mergeCell ref="CB37:CG37"/>
    <mergeCell ref="CJ37:CO37"/>
    <mergeCell ref="CP37:CU37"/>
    <mergeCell ref="CV37:CZ37"/>
    <mergeCell ref="DA37:DE37"/>
    <mergeCell ref="A38:F38"/>
    <mergeCell ref="G38:L38"/>
    <mergeCell ref="P38:U38"/>
    <mergeCell ref="V38:AA38"/>
    <mergeCell ref="AF38:AL38"/>
    <mergeCell ref="AM37:AS37"/>
    <mergeCell ref="AT37:AZ37"/>
    <mergeCell ref="BA37:BF37"/>
    <mergeCell ref="BG37:BL37"/>
    <mergeCell ref="BM37:BR37"/>
    <mergeCell ref="BS37:BW37"/>
    <mergeCell ref="CB36:CG36"/>
    <mergeCell ref="CJ36:CO36"/>
    <mergeCell ref="CP36:CU36"/>
    <mergeCell ref="CV36:CZ36"/>
    <mergeCell ref="DA36:DE36"/>
    <mergeCell ref="A37:F37"/>
    <mergeCell ref="G37:L37"/>
    <mergeCell ref="P37:U37"/>
    <mergeCell ref="V37:AA37"/>
    <mergeCell ref="AF37:AL37"/>
    <mergeCell ref="AM36:AS36"/>
    <mergeCell ref="AT36:AZ36"/>
    <mergeCell ref="BA36:BF36"/>
    <mergeCell ref="BG36:BL36"/>
    <mergeCell ref="BM36:BR36"/>
    <mergeCell ref="BS36:BW36"/>
    <mergeCell ref="CB35:CG35"/>
    <mergeCell ref="CJ35:CO35"/>
    <mergeCell ref="CP35:CU35"/>
    <mergeCell ref="CV35:CZ35"/>
    <mergeCell ref="DA35:DE35"/>
    <mergeCell ref="A36:F36"/>
    <mergeCell ref="G36:L36"/>
    <mergeCell ref="P36:U36"/>
    <mergeCell ref="V36:AA36"/>
    <mergeCell ref="AF36:AL36"/>
    <mergeCell ref="AM35:AS35"/>
    <mergeCell ref="AT35:AZ35"/>
    <mergeCell ref="BA35:BF35"/>
    <mergeCell ref="BG35:BL35"/>
    <mergeCell ref="BM35:BR35"/>
    <mergeCell ref="BS35:BW35"/>
    <mergeCell ref="CB34:CG34"/>
    <mergeCell ref="CJ34:CO34"/>
    <mergeCell ref="CP34:CU34"/>
    <mergeCell ref="CV34:CZ34"/>
    <mergeCell ref="DA34:DE34"/>
    <mergeCell ref="A35:F35"/>
    <mergeCell ref="G35:L35"/>
    <mergeCell ref="P35:U35"/>
    <mergeCell ref="V35:AA35"/>
    <mergeCell ref="AF35:AL35"/>
    <mergeCell ref="AM34:AS34"/>
    <mergeCell ref="AT34:AZ34"/>
    <mergeCell ref="BA34:BF34"/>
    <mergeCell ref="BG34:BL34"/>
    <mergeCell ref="BM34:BR34"/>
    <mergeCell ref="BS34:BW34"/>
    <mergeCell ref="CB33:CG33"/>
    <mergeCell ref="CJ33:CO33"/>
    <mergeCell ref="CP33:CU33"/>
    <mergeCell ref="CV33:CZ33"/>
    <mergeCell ref="DA33:DE33"/>
    <mergeCell ref="A34:F34"/>
    <mergeCell ref="G34:L34"/>
    <mergeCell ref="P34:U34"/>
    <mergeCell ref="V34:AA34"/>
    <mergeCell ref="AF34:AL34"/>
    <mergeCell ref="AM33:AS33"/>
    <mergeCell ref="AT33:AZ33"/>
    <mergeCell ref="BA33:BF33"/>
    <mergeCell ref="BG33:BL33"/>
    <mergeCell ref="BM33:BR33"/>
    <mergeCell ref="BS33:BW33"/>
    <mergeCell ref="CB32:CG32"/>
    <mergeCell ref="CJ32:CO32"/>
    <mergeCell ref="CP32:CU32"/>
    <mergeCell ref="CV32:CZ32"/>
    <mergeCell ref="DA32:DE32"/>
    <mergeCell ref="A33:F33"/>
    <mergeCell ref="G33:L33"/>
    <mergeCell ref="P33:U33"/>
    <mergeCell ref="V33:AA33"/>
    <mergeCell ref="AF33:AL33"/>
    <mergeCell ref="AM32:AS32"/>
    <mergeCell ref="AT32:AZ32"/>
    <mergeCell ref="BA32:BF32"/>
    <mergeCell ref="BG32:BL32"/>
    <mergeCell ref="BM32:BR32"/>
    <mergeCell ref="BS32:BW32"/>
    <mergeCell ref="CB31:CG31"/>
    <mergeCell ref="CJ31:CO31"/>
    <mergeCell ref="CP31:CU31"/>
    <mergeCell ref="CV31:CZ31"/>
    <mergeCell ref="DA31:DE31"/>
    <mergeCell ref="A32:F32"/>
    <mergeCell ref="G32:L32"/>
    <mergeCell ref="P32:U32"/>
    <mergeCell ref="V32:AA32"/>
    <mergeCell ref="AF32:AL32"/>
    <mergeCell ref="AM31:AS31"/>
    <mergeCell ref="AT31:AZ31"/>
    <mergeCell ref="BA31:BF31"/>
    <mergeCell ref="BG31:BL31"/>
    <mergeCell ref="BM31:BR31"/>
    <mergeCell ref="BS31:BW31"/>
    <mergeCell ref="CB30:CG30"/>
    <mergeCell ref="CJ30:CO30"/>
    <mergeCell ref="CP30:CU30"/>
    <mergeCell ref="CV30:CZ30"/>
    <mergeCell ref="DA30:DE30"/>
    <mergeCell ref="A31:F31"/>
    <mergeCell ref="G31:L31"/>
    <mergeCell ref="P31:U31"/>
    <mergeCell ref="V31:AA31"/>
    <mergeCell ref="AF31:AL31"/>
    <mergeCell ref="AM30:AS30"/>
    <mergeCell ref="AT30:AZ30"/>
    <mergeCell ref="BA30:BF30"/>
    <mergeCell ref="BG30:BL30"/>
    <mergeCell ref="BM30:BR30"/>
    <mergeCell ref="BS30:BW30"/>
    <mergeCell ref="CB29:CG29"/>
    <mergeCell ref="CJ29:CO29"/>
    <mergeCell ref="CP29:CU29"/>
    <mergeCell ref="CV29:CZ29"/>
    <mergeCell ref="DA29:DE29"/>
    <mergeCell ref="A30:F30"/>
    <mergeCell ref="G30:L30"/>
    <mergeCell ref="P30:U30"/>
    <mergeCell ref="V30:AA30"/>
    <mergeCell ref="AF30:AL30"/>
    <mergeCell ref="AM29:AS29"/>
    <mergeCell ref="AT29:AZ29"/>
    <mergeCell ref="BA29:BF29"/>
    <mergeCell ref="BG29:BL29"/>
    <mergeCell ref="BM29:BR29"/>
    <mergeCell ref="BS29:BW29"/>
    <mergeCell ref="CB28:CG28"/>
    <mergeCell ref="CJ28:CO28"/>
    <mergeCell ref="CP28:CU28"/>
    <mergeCell ref="CV28:CZ28"/>
    <mergeCell ref="DA28:DE28"/>
    <mergeCell ref="A29:F29"/>
    <mergeCell ref="G29:L29"/>
    <mergeCell ref="P29:U29"/>
    <mergeCell ref="V29:AA29"/>
    <mergeCell ref="AF29:AL29"/>
    <mergeCell ref="AM28:AS28"/>
    <mergeCell ref="AT28:AZ28"/>
    <mergeCell ref="BA28:BF28"/>
    <mergeCell ref="BG28:BL28"/>
    <mergeCell ref="BM28:BR28"/>
    <mergeCell ref="BS28:BW28"/>
    <mergeCell ref="CB27:CG27"/>
    <mergeCell ref="CJ27:CO27"/>
    <mergeCell ref="CP27:CU27"/>
    <mergeCell ref="CV27:CZ27"/>
    <mergeCell ref="DA27:DE27"/>
    <mergeCell ref="A28:F28"/>
    <mergeCell ref="G28:L28"/>
    <mergeCell ref="P28:U28"/>
    <mergeCell ref="V28:AA28"/>
    <mergeCell ref="AF28:AL28"/>
    <mergeCell ref="AM27:AS27"/>
    <mergeCell ref="AT27:AZ27"/>
    <mergeCell ref="BA27:BF27"/>
    <mergeCell ref="BG27:BL27"/>
    <mergeCell ref="BM27:BR27"/>
    <mergeCell ref="BS27:BW27"/>
    <mergeCell ref="CB26:CG26"/>
    <mergeCell ref="CJ26:CO26"/>
    <mergeCell ref="CP26:CU26"/>
    <mergeCell ref="CV26:CZ26"/>
    <mergeCell ref="DA26:DE26"/>
    <mergeCell ref="A27:F27"/>
    <mergeCell ref="G27:L27"/>
    <mergeCell ref="P27:U27"/>
    <mergeCell ref="V27:AA27"/>
    <mergeCell ref="AF27:AL27"/>
    <mergeCell ref="AM26:AS26"/>
    <mergeCell ref="AT26:AZ26"/>
    <mergeCell ref="BA26:BF26"/>
    <mergeCell ref="BG26:BL26"/>
    <mergeCell ref="BM26:BR26"/>
    <mergeCell ref="BS26:BW26"/>
    <mergeCell ref="CB25:CG25"/>
    <mergeCell ref="CJ25:CO25"/>
    <mergeCell ref="CP25:CU25"/>
    <mergeCell ref="CV25:CZ25"/>
    <mergeCell ref="DA25:DE25"/>
    <mergeCell ref="A26:F26"/>
    <mergeCell ref="G26:L26"/>
    <mergeCell ref="P26:U26"/>
    <mergeCell ref="V26:AA26"/>
    <mergeCell ref="AF26:AL26"/>
    <mergeCell ref="AM25:AS25"/>
    <mergeCell ref="AT25:AZ25"/>
    <mergeCell ref="BA25:BF25"/>
    <mergeCell ref="BG25:BL25"/>
    <mergeCell ref="BM25:BR25"/>
    <mergeCell ref="BS25:BW25"/>
    <mergeCell ref="CB24:CG24"/>
    <mergeCell ref="CJ24:CO24"/>
    <mergeCell ref="CP24:CU24"/>
    <mergeCell ref="CV24:CZ24"/>
    <mergeCell ref="DA24:DE24"/>
    <mergeCell ref="A25:F25"/>
    <mergeCell ref="G25:L25"/>
    <mergeCell ref="P25:U25"/>
    <mergeCell ref="V25:AA25"/>
    <mergeCell ref="AF25:AL25"/>
    <mergeCell ref="AM24:AS24"/>
    <mergeCell ref="AT24:AZ24"/>
    <mergeCell ref="BA24:BF24"/>
    <mergeCell ref="BG24:BL24"/>
    <mergeCell ref="BM24:BR24"/>
    <mergeCell ref="BS24:BW24"/>
    <mergeCell ref="CB23:CG23"/>
    <mergeCell ref="CJ23:CO23"/>
    <mergeCell ref="CP23:CU23"/>
    <mergeCell ref="CV23:CZ23"/>
    <mergeCell ref="DA23:DE23"/>
    <mergeCell ref="A24:F24"/>
    <mergeCell ref="G24:L24"/>
    <mergeCell ref="P24:U24"/>
    <mergeCell ref="V24:AA24"/>
    <mergeCell ref="AF24:AL24"/>
    <mergeCell ref="AM23:AS23"/>
    <mergeCell ref="AT23:AZ23"/>
    <mergeCell ref="BA23:BF23"/>
    <mergeCell ref="BG23:BL23"/>
    <mergeCell ref="BM23:BR23"/>
    <mergeCell ref="BS23:BW23"/>
    <mergeCell ref="CB22:CG22"/>
    <mergeCell ref="CJ22:CO22"/>
    <mergeCell ref="CP22:CU22"/>
    <mergeCell ref="CV22:CZ22"/>
    <mergeCell ref="DA22:DE22"/>
    <mergeCell ref="A23:F23"/>
    <mergeCell ref="G23:L23"/>
    <mergeCell ref="P23:U23"/>
    <mergeCell ref="V23:AA23"/>
    <mergeCell ref="AF23:AL23"/>
    <mergeCell ref="AM22:AS22"/>
    <mergeCell ref="AT22:AZ22"/>
    <mergeCell ref="BA22:BF22"/>
    <mergeCell ref="BG22:BL22"/>
    <mergeCell ref="BM22:BR22"/>
    <mergeCell ref="BS22:BW22"/>
    <mergeCell ref="CB21:CG21"/>
    <mergeCell ref="CJ21:CO21"/>
    <mergeCell ref="CP21:CU21"/>
    <mergeCell ref="CV21:CZ21"/>
    <mergeCell ref="DA21:DE21"/>
    <mergeCell ref="A22:F22"/>
    <mergeCell ref="G22:L22"/>
    <mergeCell ref="P22:U22"/>
    <mergeCell ref="V22:AA22"/>
    <mergeCell ref="AF22:AL22"/>
    <mergeCell ref="AM21:AS21"/>
    <mergeCell ref="AT21:AZ21"/>
    <mergeCell ref="BA21:BF21"/>
    <mergeCell ref="BG21:BL21"/>
    <mergeCell ref="BM21:BR21"/>
    <mergeCell ref="BS21:BW21"/>
    <mergeCell ref="CB20:CG20"/>
    <mergeCell ref="CJ20:CO20"/>
    <mergeCell ref="CP20:CU20"/>
    <mergeCell ref="CV20:CZ20"/>
    <mergeCell ref="DA20:DE20"/>
    <mergeCell ref="A21:F21"/>
    <mergeCell ref="G21:L21"/>
    <mergeCell ref="P21:U21"/>
    <mergeCell ref="V21:AA21"/>
    <mergeCell ref="AF21:AL21"/>
    <mergeCell ref="AM20:AS20"/>
    <mergeCell ref="AT20:AZ20"/>
    <mergeCell ref="BA20:BF20"/>
    <mergeCell ref="BG20:BL20"/>
    <mergeCell ref="BM20:BR20"/>
    <mergeCell ref="BS20:BW20"/>
    <mergeCell ref="CB19:CG19"/>
    <mergeCell ref="CJ19:CO19"/>
    <mergeCell ref="CP19:CU19"/>
    <mergeCell ref="CV19:CZ19"/>
    <mergeCell ref="DA19:DE19"/>
    <mergeCell ref="A20:F20"/>
    <mergeCell ref="G20:L20"/>
    <mergeCell ref="P20:U20"/>
    <mergeCell ref="V20:AA20"/>
    <mergeCell ref="AF20:AL20"/>
    <mergeCell ref="AM19:AS19"/>
    <mergeCell ref="AT19:AZ19"/>
    <mergeCell ref="BA19:BF19"/>
    <mergeCell ref="BG19:BL19"/>
    <mergeCell ref="BM19:BR19"/>
    <mergeCell ref="BS19:BW19"/>
    <mergeCell ref="CB18:CG18"/>
    <mergeCell ref="CJ18:CO18"/>
    <mergeCell ref="CP18:CU18"/>
    <mergeCell ref="CV18:CZ18"/>
    <mergeCell ref="DA18:DE18"/>
    <mergeCell ref="A19:F19"/>
    <mergeCell ref="G19:L19"/>
    <mergeCell ref="P19:U19"/>
    <mergeCell ref="V19:AA19"/>
    <mergeCell ref="AF19:AL19"/>
    <mergeCell ref="AM18:AS18"/>
    <mergeCell ref="AT18:AZ18"/>
    <mergeCell ref="BA18:BF18"/>
    <mergeCell ref="BG18:BL18"/>
    <mergeCell ref="BM18:BR18"/>
    <mergeCell ref="BS18:BW18"/>
    <mergeCell ref="CB17:CG17"/>
    <mergeCell ref="CJ17:CO17"/>
    <mergeCell ref="CP17:CU17"/>
    <mergeCell ref="CV17:CZ17"/>
    <mergeCell ref="DA17:DE17"/>
    <mergeCell ref="A18:F18"/>
    <mergeCell ref="G18:L18"/>
    <mergeCell ref="P18:U18"/>
    <mergeCell ref="V18:AA18"/>
    <mergeCell ref="AF18:AL18"/>
    <mergeCell ref="AM17:AS17"/>
    <mergeCell ref="AT17:AZ17"/>
    <mergeCell ref="BA17:BF17"/>
    <mergeCell ref="BG17:BL17"/>
    <mergeCell ref="BM17:BR17"/>
    <mergeCell ref="BS17:BW17"/>
    <mergeCell ref="CB16:CG16"/>
    <mergeCell ref="CJ16:CO16"/>
    <mergeCell ref="CP16:CU16"/>
    <mergeCell ref="CV16:CZ16"/>
    <mergeCell ref="DA16:DE16"/>
    <mergeCell ref="A17:F17"/>
    <mergeCell ref="G17:L17"/>
    <mergeCell ref="P17:U17"/>
    <mergeCell ref="V17:AA17"/>
    <mergeCell ref="AF17:AL17"/>
    <mergeCell ref="P16:U16"/>
    <mergeCell ref="V16:AA16"/>
    <mergeCell ref="AF16:AL16"/>
    <mergeCell ref="CB14:CG14"/>
    <mergeCell ref="AM16:AS16"/>
    <mergeCell ref="AT16:AZ16"/>
    <mergeCell ref="BA16:BF16"/>
    <mergeCell ref="BG16:BL16"/>
    <mergeCell ref="BM16:BR16"/>
    <mergeCell ref="BS16:BW16"/>
    <mergeCell ref="CJ14:CO14"/>
    <mergeCell ref="CP14:CU14"/>
    <mergeCell ref="CV14:CZ14"/>
    <mergeCell ref="DA14:DE14"/>
    <mergeCell ref="AM14:AS14"/>
    <mergeCell ref="AT14:AZ14"/>
    <mergeCell ref="BA14:BF14"/>
    <mergeCell ref="BG14:BL14"/>
    <mergeCell ref="BM14:BR14"/>
    <mergeCell ref="BS14:BW14"/>
    <mergeCell ref="CB13:CG13"/>
    <mergeCell ref="CJ13:CO13"/>
    <mergeCell ref="CP13:CU13"/>
    <mergeCell ref="CV13:CZ13"/>
    <mergeCell ref="DA13:DE13"/>
    <mergeCell ref="A14:F14"/>
    <mergeCell ref="G14:L14"/>
    <mergeCell ref="P14:U14"/>
    <mergeCell ref="V14:AA14"/>
    <mergeCell ref="AF14:AL14"/>
    <mergeCell ref="A13:F13"/>
    <mergeCell ref="G13:L13"/>
    <mergeCell ref="P13:U13"/>
    <mergeCell ref="V13:AA13"/>
    <mergeCell ref="AF13:AL13"/>
    <mergeCell ref="AM13:AS13"/>
    <mergeCell ref="CB12:CG12"/>
    <mergeCell ref="CJ12:CO12"/>
    <mergeCell ref="CP12:CU12"/>
    <mergeCell ref="CV12:CZ12"/>
    <mergeCell ref="DA12:DE12"/>
    <mergeCell ref="AT13:AZ13"/>
    <mergeCell ref="BA13:BF13"/>
    <mergeCell ref="BG13:BL13"/>
    <mergeCell ref="BM13:BR13"/>
    <mergeCell ref="BS13:BW13"/>
    <mergeCell ref="AM12:AS12"/>
    <mergeCell ref="AT12:AZ12"/>
    <mergeCell ref="BA12:BF12"/>
    <mergeCell ref="BG12:BL12"/>
    <mergeCell ref="BM12:BR12"/>
    <mergeCell ref="BS12:BW12"/>
    <mergeCell ref="CB11:CG11"/>
    <mergeCell ref="CJ11:CO11"/>
    <mergeCell ref="CP11:CU11"/>
    <mergeCell ref="CV11:CZ11"/>
    <mergeCell ref="DA11:DE11"/>
    <mergeCell ref="A12:F12"/>
    <mergeCell ref="G12:L12"/>
    <mergeCell ref="P12:U12"/>
    <mergeCell ref="V12:AA12"/>
    <mergeCell ref="AF12:AL12"/>
    <mergeCell ref="AM11:AS11"/>
    <mergeCell ref="AT11:AZ11"/>
    <mergeCell ref="BA11:BF11"/>
    <mergeCell ref="BG11:BL11"/>
    <mergeCell ref="BM11:BR11"/>
    <mergeCell ref="BS11:BW11"/>
    <mergeCell ref="CB10:CG10"/>
    <mergeCell ref="CJ10:CO10"/>
    <mergeCell ref="CP10:CU10"/>
    <mergeCell ref="CV10:CZ10"/>
    <mergeCell ref="DA10:DE10"/>
    <mergeCell ref="A11:F11"/>
    <mergeCell ref="G11:L11"/>
    <mergeCell ref="P11:U11"/>
    <mergeCell ref="V11:AA11"/>
    <mergeCell ref="AF11:AL11"/>
    <mergeCell ref="AM10:AS10"/>
    <mergeCell ref="AT10:AZ10"/>
    <mergeCell ref="BA10:BF10"/>
    <mergeCell ref="BG10:BL10"/>
    <mergeCell ref="BM10:BR10"/>
    <mergeCell ref="BS10:BW10"/>
    <mergeCell ref="CV8:CZ9"/>
    <mergeCell ref="DA8:DE9"/>
    <mergeCell ref="BG9:BL9"/>
    <mergeCell ref="BM9:BR9"/>
    <mergeCell ref="BS9:BW9"/>
    <mergeCell ref="A10:F10"/>
    <mergeCell ref="G10:L10"/>
    <mergeCell ref="P10:U10"/>
    <mergeCell ref="V10:AA10"/>
    <mergeCell ref="AF10:AL10"/>
    <mergeCell ref="BA8:BF9"/>
    <mergeCell ref="BG8:BW8"/>
    <mergeCell ref="BX8:CA8"/>
    <mergeCell ref="CB8:CG9"/>
    <mergeCell ref="CP8:CU9"/>
    <mergeCell ref="CH7:CI8"/>
    <mergeCell ref="DF6:DF9"/>
    <mergeCell ref="A7:F9"/>
    <mergeCell ref="G7:L9"/>
    <mergeCell ref="M7:M9"/>
    <mergeCell ref="N7:N9"/>
    <mergeCell ref="O7:O9"/>
    <mergeCell ref="P7:U9"/>
    <mergeCell ref="V7:AA9"/>
    <mergeCell ref="AB7:AB9"/>
    <mergeCell ref="AC7:AC9"/>
    <mergeCell ref="A6:AC6"/>
    <mergeCell ref="AD6:AD9"/>
    <mergeCell ref="AE6:AE9"/>
    <mergeCell ref="AF6:CH6"/>
    <mergeCell ref="CJ6:CO9"/>
    <mergeCell ref="CP6:DE7"/>
    <mergeCell ref="AF7:AL9"/>
    <mergeCell ref="AM7:AS9"/>
    <mergeCell ref="AT7:AZ9"/>
    <mergeCell ref="BA7:CG7"/>
    <mergeCell ref="A3:BY3"/>
    <mergeCell ref="AF4:AL4"/>
    <mergeCell ref="AM4:AT4"/>
    <mergeCell ref="BE4:BO4"/>
    <mergeCell ref="BP4:BW4"/>
    <mergeCell ref="BX4:BZ4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B50"/>
  <sheetViews>
    <sheetView zoomScalePageLayoutView="0" workbookViewId="0" topLeftCell="AU1">
      <selection activeCell="N16" sqref="N16"/>
    </sheetView>
  </sheetViews>
  <sheetFormatPr defaultColWidth="0.74609375" defaultRowHeight="14.25" outlineLevelRow="1" outlineLevelCol="1"/>
  <cols>
    <col min="1" max="11" width="0.74609375" style="14" customWidth="1"/>
    <col min="12" max="12" width="12.625" style="14" customWidth="1"/>
    <col min="13" max="13" width="5.125" style="14" customWidth="1"/>
    <col min="14" max="14" width="21.375" style="14" customWidth="1"/>
    <col min="15" max="15" width="9.50390625" style="14" customWidth="1"/>
    <col min="16" max="19" width="0.74609375" style="14" customWidth="1"/>
    <col min="20" max="20" width="5.25390625" style="14" customWidth="1"/>
    <col min="21" max="21" width="7.375" style="14" customWidth="1"/>
    <col min="22" max="22" width="2.75390625" style="14" customWidth="1"/>
    <col min="23" max="26" width="0.74609375" style="14" customWidth="1"/>
    <col min="27" max="27" width="11.625" style="14" customWidth="1"/>
    <col min="28" max="28" width="9.25390625" style="14" customWidth="1"/>
    <col min="29" max="29" width="8.625" style="14" customWidth="1"/>
    <col min="30" max="30" width="6.50390625" style="14" hidden="1" customWidth="1" outlineLevel="1"/>
    <col min="31" max="31" width="8.375" style="14" hidden="1" customWidth="1" outlineLevel="1"/>
    <col min="32" max="32" width="3.50390625" style="14" customWidth="1" collapsed="1"/>
    <col min="33" max="37" width="0.74609375" style="14" customWidth="1"/>
    <col min="38" max="38" width="11.75390625" style="14" customWidth="1"/>
    <col min="39" max="39" width="4.625" style="14" customWidth="1"/>
    <col min="40" max="43" width="0.74609375" style="14" customWidth="1"/>
    <col min="44" max="44" width="4.25390625" style="14" customWidth="1"/>
    <col min="45" max="45" width="11.125" style="14" customWidth="1"/>
    <col min="46" max="51" width="0.74609375" style="14" customWidth="1"/>
    <col min="52" max="52" width="16.875" style="14" customWidth="1"/>
    <col min="53" max="53" width="0.875" style="14" customWidth="1"/>
    <col min="54" max="61" width="0.74609375" style="14" customWidth="1"/>
    <col min="62" max="62" width="2.25390625" style="14" customWidth="1"/>
    <col min="63" max="71" width="0.74609375" style="14" customWidth="1"/>
    <col min="72" max="72" width="2.375" style="14" customWidth="1"/>
    <col min="73" max="75" width="0.74609375" style="14" customWidth="1"/>
    <col min="76" max="76" width="4.50390625" style="14" customWidth="1"/>
    <col min="77" max="77" width="4.25390625" style="14" customWidth="1"/>
    <col min="78" max="78" width="4.75390625" style="14" customWidth="1"/>
    <col min="79" max="79" width="4.375" style="14" customWidth="1"/>
    <col min="80" max="81" width="0.74609375" style="14" customWidth="1"/>
    <col min="82" max="82" width="0.5" style="14" customWidth="1"/>
    <col min="83" max="84" width="0.74609375" style="14" hidden="1" customWidth="1"/>
    <col min="85" max="85" width="7.125" style="14" customWidth="1"/>
    <col min="86" max="87" width="11.625" style="14" customWidth="1" outlineLevel="1"/>
    <col min="88" max="88" width="2.00390625" style="14" customWidth="1"/>
    <col min="89" max="92" width="0.74609375" style="14" customWidth="1"/>
    <col min="93" max="93" width="5.75390625" style="14" customWidth="1"/>
    <col min="94" max="97" width="0.74609375" style="14" customWidth="1"/>
    <col min="98" max="98" width="4.25390625" style="14" customWidth="1"/>
    <col min="99" max="101" width="0.74609375" style="14" customWidth="1"/>
    <col min="102" max="102" width="4.50390625" style="14" customWidth="1"/>
    <col min="103" max="106" width="0.74609375" style="14" customWidth="1"/>
    <col min="107" max="107" width="0.6171875" style="14" customWidth="1"/>
    <col min="108" max="108" width="2.125" style="14" hidden="1" customWidth="1"/>
    <col min="109" max="109" width="2.50390625" style="14" customWidth="1"/>
    <col min="110" max="110" width="4.125" style="14" hidden="1" customWidth="1" outlineLevel="1"/>
    <col min="111" max="111" width="11.75390625" style="14" customWidth="1" collapsed="1"/>
    <col min="112" max="114" width="2.375" style="14" customWidth="1"/>
    <col min="115" max="207" width="0.74609375" style="14" customWidth="1"/>
    <col min="208" max="208" width="6.75390625" style="14" customWidth="1"/>
    <col min="209" max="210" width="0.74609375" style="14" customWidth="1"/>
    <col min="211" max="16384" width="0.74609375" style="8" customWidth="1"/>
  </cols>
  <sheetData>
    <row r="1" spans="1:210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</row>
    <row r="2" spans="1:210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</row>
    <row r="3" spans="1:210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</row>
    <row r="4" spans="1:210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8"/>
      <c r="AD4" s="18"/>
      <c r="AE4" s="18"/>
      <c r="AF4" s="138" t="s">
        <v>178</v>
      </c>
      <c r="AG4" s="138"/>
      <c r="AH4" s="138"/>
      <c r="AI4" s="138"/>
      <c r="AJ4" s="138"/>
      <c r="AK4" s="138"/>
      <c r="AL4" s="138"/>
      <c r="AM4" s="138" t="s">
        <v>25</v>
      </c>
      <c r="AN4" s="138"/>
      <c r="AO4" s="138"/>
      <c r="AP4" s="138"/>
      <c r="AQ4" s="138"/>
      <c r="AR4" s="138"/>
      <c r="AS4" s="138"/>
      <c r="AT4" s="138"/>
      <c r="AU4" s="19"/>
      <c r="AV4" s="19"/>
      <c r="AW4" s="19"/>
      <c r="AX4" s="19"/>
      <c r="AY4" s="19"/>
      <c r="AZ4" s="19">
        <v>2023</v>
      </c>
      <c r="BA4" s="19"/>
      <c r="BB4" s="18"/>
      <c r="BC4" s="18"/>
      <c r="BD4" s="18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40"/>
      <c r="BR4" s="140"/>
      <c r="BS4" s="140"/>
      <c r="BT4" s="140"/>
      <c r="BU4" s="140"/>
      <c r="BV4" s="140"/>
      <c r="BW4" s="140"/>
      <c r="BX4" s="139"/>
      <c r="BY4" s="139"/>
      <c r="BZ4" s="13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</row>
    <row r="6" spans="1:210" ht="24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1" t="s">
        <v>45</v>
      </c>
      <c r="AE6" s="141" t="s">
        <v>46</v>
      </c>
      <c r="AF6" s="144" t="s">
        <v>19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96"/>
      <c r="CJ6" s="147" t="s">
        <v>20</v>
      </c>
      <c r="CK6" s="148"/>
      <c r="CL6" s="148"/>
      <c r="CM6" s="148"/>
      <c r="CN6" s="148"/>
      <c r="CO6" s="149"/>
      <c r="CP6" s="165" t="s">
        <v>24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7"/>
      <c r="DF6" s="156" t="s">
        <v>47</v>
      </c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</row>
    <row r="7" spans="1:210" ht="85.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141" t="s">
        <v>27</v>
      </c>
      <c r="N7" s="141" t="s">
        <v>170</v>
      </c>
      <c r="O7" s="141" t="s">
        <v>3</v>
      </c>
      <c r="P7" s="147" t="s">
        <v>28</v>
      </c>
      <c r="Q7" s="148"/>
      <c r="R7" s="148"/>
      <c r="S7" s="148"/>
      <c r="T7" s="148"/>
      <c r="U7" s="149"/>
      <c r="V7" s="147" t="s">
        <v>4</v>
      </c>
      <c r="W7" s="148"/>
      <c r="X7" s="148"/>
      <c r="Y7" s="148"/>
      <c r="Z7" s="148"/>
      <c r="AA7" s="149"/>
      <c r="AB7" s="141" t="s">
        <v>5</v>
      </c>
      <c r="AC7" s="141" t="s">
        <v>29</v>
      </c>
      <c r="AD7" s="142"/>
      <c r="AE7" s="142"/>
      <c r="AF7" s="147" t="s">
        <v>171</v>
      </c>
      <c r="AG7" s="148"/>
      <c r="AH7" s="148"/>
      <c r="AI7" s="148"/>
      <c r="AJ7" s="148"/>
      <c r="AK7" s="148"/>
      <c r="AL7" s="149"/>
      <c r="AM7" s="147" t="s">
        <v>7</v>
      </c>
      <c r="AN7" s="148"/>
      <c r="AO7" s="148"/>
      <c r="AP7" s="148"/>
      <c r="AQ7" s="148"/>
      <c r="AR7" s="148"/>
      <c r="AS7" s="149"/>
      <c r="AT7" s="147" t="s">
        <v>8</v>
      </c>
      <c r="AU7" s="148"/>
      <c r="AV7" s="148"/>
      <c r="AW7" s="148"/>
      <c r="AX7" s="148"/>
      <c r="AY7" s="148"/>
      <c r="AZ7" s="149"/>
      <c r="BA7" s="159" t="s">
        <v>9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299" t="s">
        <v>169</v>
      </c>
      <c r="CI7" s="300"/>
      <c r="CJ7" s="150"/>
      <c r="CK7" s="151"/>
      <c r="CL7" s="151"/>
      <c r="CM7" s="151"/>
      <c r="CN7" s="151"/>
      <c r="CO7" s="152"/>
      <c r="CP7" s="168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70"/>
      <c r="DF7" s="157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</row>
    <row r="8" spans="1:210" ht="42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142"/>
      <c r="N8" s="142"/>
      <c r="O8" s="142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42"/>
      <c r="AC8" s="142"/>
      <c r="AD8" s="142"/>
      <c r="AE8" s="142"/>
      <c r="AF8" s="150"/>
      <c r="AG8" s="151"/>
      <c r="AH8" s="151"/>
      <c r="AI8" s="151"/>
      <c r="AJ8" s="151"/>
      <c r="AK8" s="151"/>
      <c r="AL8" s="152"/>
      <c r="AM8" s="150"/>
      <c r="AN8" s="151"/>
      <c r="AO8" s="151"/>
      <c r="AP8" s="151"/>
      <c r="AQ8" s="151"/>
      <c r="AR8" s="151"/>
      <c r="AS8" s="152"/>
      <c r="AT8" s="150"/>
      <c r="AU8" s="151"/>
      <c r="AV8" s="151"/>
      <c r="AW8" s="151"/>
      <c r="AX8" s="151"/>
      <c r="AY8" s="151"/>
      <c r="AZ8" s="152"/>
      <c r="BA8" s="147" t="s">
        <v>10</v>
      </c>
      <c r="BB8" s="148"/>
      <c r="BC8" s="148"/>
      <c r="BD8" s="148"/>
      <c r="BE8" s="148"/>
      <c r="BF8" s="149"/>
      <c r="BG8" s="159" t="s">
        <v>11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 t="s">
        <v>30</v>
      </c>
      <c r="BY8" s="160"/>
      <c r="BZ8" s="160"/>
      <c r="CA8" s="161"/>
      <c r="CB8" s="147" t="s">
        <v>17</v>
      </c>
      <c r="CC8" s="148"/>
      <c r="CD8" s="148"/>
      <c r="CE8" s="148"/>
      <c r="CF8" s="148"/>
      <c r="CG8" s="149"/>
      <c r="CH8" s="299"/>
      <c r="CI8" s="300"/>
      <c r="CJ8" s="150"/>
      <c r="CK8" s="151"/>
      <c r="CL8" s="151"/>
      <c r="CM8" s="151"/>
      <c r="CN8" s="151"/>
      <c r="CO8" s="152"/>
      <c r="CP8" s="147" t="s">
        <v>21</v>
      </c>
      <c r="CQ8" s="148"/>
      <c r="CR8" s="148"/>
      <c r="CS8" s="148"/>
      <c r="CT8" s="148"/>
      <c r="CU8" s="149"/>
      <c r="CV8" s="147" t="s">
        <v>22</v>
      </c>
      <c r="CW8" s="148"/>
      <c r="CX8" s="148"/>
      <c r="CY8" s="148"/>
      <c r="CZ8" s="149"/>
      <c r="DA8" s="147" t="s">
        <v>23</v>
      </c>
      <c r="DB8" s="148"/>
      <c r="DC8" s="148"/>
      <c r="DD8" s="148"/>
      <c r="DE8" s="149"/>
      <c r="DF8" s="157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</row>
    <row r="9" spans="1:210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143"/>
      <c r="N9" s="143"/>
      <c r="O9" s="143"/>
      <c r="P9" s="153"/>
      <c r="Q9" s="154"/>
      <c r="R9" s="154"/>
      <c r="S9" s="154"/>
      <c r="T9" s="154"/>
      <c r="U9" s="155"/>
      <c r="V9" s="153"/>
      <c r="W9" s="154"/>
      <c r="X9" s="154"/>
      <c r="Y9" s="154"/>
      <c r="Z9" s="154"/>
      <c r="AA9" s="155"/>
      <c r="AB9" s="143"/>
      <c r="AC9" s="143"/>
      <c r="AD9" s="143"/>
      <c r="AE9" s="143"/>
      <c r="AF9" s="153"/>
      <c r="AG9" s="154"/>
      <c r="AH9" s="154"/>
      <c r="AI9" s="154"/>
      <c r="AJ9" s="154"/>
      <c r="AK9" s="154"/>
      <c r="AL9" s="155"/>
      <c r="AM9" s="153"/>
      <c r="AN9" s="154"/>
      <c r="AO9" s="154"/>
      <c r="AP9" s="154"/>
      <c r="AQ9" s="154"/>
      <c r="AR9" s="154"/>
      <c r="AS9" s="155"/>
      <c r="AT9" s="153"/>
      <c r="AU9" s="154"/>
      <c r="AV9" s="154"/>
      <c r="AW9" s="154"/>
      <c r="AX9" s="154"/>
      <c r="AY9" s="154"/>
      <c r="AZ9" s="155"/>
      <c r="BA9" s="153"/>
      <c r="BB9" s="154"/>
      <c r="BC9" s="154"/>
      <c r="BD9" s="154"/>
      <c r="BE9" s="154"/>
      <c r="BF9" s="155"/>
      <c r="BG9" s="162" t="s">
        <v>12</v>
      </c>
      <c r="BH9" s="163"/>
      <c r="BI9" s="163"/>
      <c r="BJ9" s="163"/>
      <c r="BK9" s="163"/>
      <c r="BL9" s="164"/>
      <c r="BM9" s="162" t="s">
        <v>13</v>
      </c>
      <c r="BN9" s="163"/>
      <c r="BO9" s="163"/>
      <c r="BP9" s="163"/>
      <c r="BQ9" s="163"/>
      <c r="BR9" s="164"/>
      <c r="BS9" s="162" t="s">
        <v>14</v>
      </c>
      <c r="BT9" s="163"/>
      <c r="BU9" s="163"/>
      <c r="BV9" s="163"/>
      <c r="BW9" s="164"/>
      <c r="BX9" s="11" t="s">
        <v>15</v>
      </c>
      <c r="BY9" s="11" t="s">
        <v>16</v>
      </c>
      <c r="BZ9" s="11" t="s">
        <v>31</v>
      </c>
      <c r="CA9" s="11" t="s">
        <v>32</v>
      </c>
      <c r="CB9" s="153"/>
      <c r="CC9" s="154"/>
      <c r="CD9" s="154"/>
      <c r="CE9" s="154"/>
      <c r="CF9" s="154"/>
      <c r="CG9" s="155"/>
      <c r="CH9" s="97" t="s">
        <v>168</v>
      </c>
      <c r="CI9" s="98" t="s">
        <v>167</v>
      </c>
      <c r="CJ9" s="153"/>
      <c r="CK9" s="154"/>
      <c r="CL9" s="154"/>
      <c r="CM9" s="154"/>
      <c r="CN9" s="154"/>
      <c r="CO9" s="155"/>
      <c r="CP9" s="153"/>
      <c r="CQ9" s="154"/>
      <c r="CR9" s="154"/>
      <c r="CS9" s="154"/>
      <c r="CT9" s="154"/>
      <c r="CU9" s="155"/>
      <c r="CV9" s="153"/>
      <c r="CW9" s="154"/>
      <c r="CX9" s="154"/>
      <c r="CY9" s="154"/>
      <c r="CZ9" s="155"/>
      <c r="DA9" s="153"/>
      <c r="DB9" s="154"/>
      <c r="DC9" s="154"/>
      <c r="DD9" s="154"/>
      <c r="DE9" s="155"/>
      <c r="DF9" s="158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</row>
    <row r="10" spans="1:210" ht="14.25">
      <c r="A10" s="144">
        <v>1</v>
      </c>
      <c r="B10" s="145"/>
      <c r="C10" s="145"/>
      <c r="D10" s="145"/>
      <c r="E10" s="145"/>
      <c r="F10" s="146"/>
      <c r="G10" s="144">
        <v>2</v>
      </c>
      <c r="H10" s="145"/>
      <c r="I10" s="145"/>
      <c r="J10" s="145"/>
      <c r="K10" s="145"/>
      <c r="L10" s="146"/>
      <c r="M10" s="5">
        <v>3</v>
      </c>
      <c r="N10" s="5">
        <v>4</v>
      </c>
      <c r="O10" s="5">
        <v>5</v>
      </c>
      <c r="P10" s="144">
        <v>6</v>
      </c>
      <c r="Q10" s="145"/>
      <c r="R10" s="145"/>
      <c r="S10" s="145"/>
      <c r="T10" s="145"/>
      <c r="U10" s="146"/>
      <c r="V10" s="144">
        <v>7</v>
      </c>
      <c r="W10" s="145"/>
      <c r="X10" s="145"/>
      <c r="Y10" s="145"/>
      <c r="Z10" s="145"/>
      <c r="AA10" s="146"/>
      <c r="AB10" s="4">
        <v>8</v>
      </c>
      <c r="AC10" s="5">
        <v>9</v>
      </c>
      <c r="AD10" s="4">
        <v>10</v>
      </c>
      <c r="AE10" s="4">
        <v>11</v>
      </c>
      <c r="AF10" s="144">
        <v>10</v>
      </c>
      <c r="AG10" s="145"/>
      <c r="AH10" s="145"/>
      <c r="AI10" s="145"/>
      <c r="AJ10" s="145"/>
      <c r="AK10" s="145"/>
      <c r="AL10" s="146"/>
      <c r="AM10" s="144">
        <v>11</v>
      </c>
      <c r="AN10" s="145"/>
      <c r="AO10" s="145"/>
      <c r="AP10" s="145"/>
      <c r="AQ10" s="145"/>
      <c r="AR10" s="145"/>
      <c r="AS10" s="146"/>
      <c r="AT10" s="144">
        <v>12</v>
      </c>
      <c r="AU10" s="145"/>
      <c r="AV10" s="145"/>
      <c r="AW10" s="145"/>
      <c r="AX10" s="145"/>
      <c r="AY10" s="145"/>
      <c r="AZ10" s="146"/>
      <c r="BA10" s="144">
        <v>13</v>
      </c>
      <c r="BB10" s="145"/>
      <c r="BC10" s="145"/>
      <c r="BD10" s="145"/>
      <c r="BE10" s="145"/>
      <c r="BF10" s="146"/>
      <c r="BG10" s="144">
        <v>14</v>
      </c>
      <c r="BH10" s="145"/>
      <c r="BI10" s="145"/>
      <c r="BJ10" s="145"/>
      <c r="BK10" s="145"/>
      <c r="BL10" s="146"/>
      <c r="BM10" s="144">
        <v>15</v>
      </c>
      <c r="BN10" s="145"/>
      <c r="BO10" s="145"/>
      <c r="BP10" s="145"/>
      <c r="BQ10" s="145"/>
      <c r="BR10" s="146"/>
      <c r="BS10" s="144">
        <v>16</v>
      </c>
      <c r="BT10" s="145"/>
      <c r="BU10" s="145"/>
      <c r="BV10" s="145"/>
      <c r="BW10" s="146"/>
      <c r="BX10" s="4">
        <v>17</v>
      </c>
      <c r="BY10" s="4">
        <v>18</v>
      </c>
      <c r="BZ10" s="4">
        <v>19</v>
      </c>
      <c r="CA10" s="4">
        <v>20</v>
      </c>
      <c r="CB10" s="144">
        <v>21</v>
      </c>
      <c r="CC10" s="145"/>
      <c r="CD10" s="145"/>
      <c r="CE10" s="145"/>
      <c r="CF10" s="145"/>
      <c r="CG10" s="146"/>
      <c r="CH10" s="5">
        <v>24</v>
      </c>
      <c r="CI10" s="5"/>
      <c r="CJ10" s="144">
        <v>22</v>
      </c>
      <c r="CK10" s="145"/>
      <c r="CL10" s="145"/>
      <c r="CM10" s="145"/>
      <c r="CN10" s="145"/>
      <c r="CO10" s="146"/>
      <c r="CP10" s="144">
        <v>23</v>
      </c>
      <c r="CQ10" s="145"/>
      <c r="CR10" s="145"/>
      <c r="CS10" s="145"/>
      <c r="CT10" s="145"/>
      <c r="CU10" s="146"/>
      <c r="CV10" s="144">
        <v>24</v>
      </c>
      <c r="CW10" s="145"/>
      <c r="CX10" s="145"/>
      <c r="CY10" s="145"/>
      <c r="CZ10" s="146"/>
      <c r="DA10" s="144">
        <v>25</v>
      </c>
      <c r="DB10" s="145"/>
      <c r="DC10" s="145"/>
      <c r="DD10" s="145"/>
      <c r="DE10" s="146"/>
      <c r="DF10" s="4">
        <v>29</v>
      </c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</row>
    <row r="11" spans="1:210" ht="14.25" customHeight="1" hidden="1" outlineLevel="1">
      <c r="A11" s="144">
        <v>1</v>
      </c>
      <c r="B11" s="145"/>
      <c r="C11" s="145"/>
      <c r="D11" s="145"/>
      <c r="E11" s="145"/>
      <c r="F11" s="146"/>
      <c r="G11" s="144">
        <v>2</v>
      </c>
      <c r="H11" s="145"/>
      <c r="I11" s="145"/>
      <c r="J11" s="145"/>
      <c r="K11" s="145"/>
      <c r="L11" s="146"/>
      <c r="M11" s="5">
        <v>3</v>
      </c>
      <c r="N11" s="5">
        <v>4</v>
      </c>
      <c r="O11" s="5">
        <v>5</v>
      </c>
      <c r="P11" s="144">
        <v>6</v>
      </c>
      <c r="Q11" s="145"/>
      <c r="R11" s="145"/>
      <c r="S11" s="145"/>
      <c r="T11" s="145"/>
      <c r="U11" s="146"/>
      <c r="V11" s="144">
        <v>7</v>
      </c>
      <c r="W11" s="145"/>
      <c r="X11" s="145"/>
      <c r="Y11" s="145"/>
      <c r="Z11" s="145"/>
      <c r="AA11" s="146"/>
      <c r="AB11" s="4"/>
      <c r="AC11" s="5">
        <v>9</v>
      </c>
      <c r="AD11" s="4"/>
      <c r="AE11" s="4"/>
      <c r="AF11" s="144">
        <v>10</v>
      </c>
      <c r="AG11" s="145"/>
      <c r="AH11" s="145"/>
      <c r="AI11" s="145"/>
      <c r="AJ11" s="145"/>
      <c r="AK11" s="145"/>
      <c r="AL11" s="146"/>
      <c r="AM11" s="144">
        <v>11</v>
      </c>
      <c r="AN11" s="145"/>
      <c r="AO11" s="145"/>
      <c r="AP11" s="145"/>
      <c r="AQ11" s="145"/>
      <c r="AR11" s="145"/>
      <c r="AS11" s="146"/>
      <c r="AT11" s="144">
        <v>12</v>
      </c>
      <c r="AU11" s="145"/>
      <c r="AV11" s="145"/>
      <c r="AW11" s="145"/>
      <c r="AX11" s="145"/>
      <c r="AY11" s="145"/>
      <c r="AZ11" s="146"/>
      <c r="BA11" s="144">
        <v>13</v>
      </c>
      <c r="BB11" s="145"/>
      <c r="BC11" s="145"/>
      <c r="BD11" s="145"/>
      <c r="BE11" s="145"/>
      <c r="BF11" s="146"/>
      <c r="BG11" s="144">
        <v>14</v>
      </c>
      <c r="BH11" s="145"/>
      <c r="BI11" s="145"/>
      <c r="BJ11" s="145"/>
      <c r="BK11" s="145"/>
      <c r="BL11" s="146"/>
      <c r="BM11" s="144">
        <v>15</v>
      </c>
      <c r="BN11" s="145"/>
      <c r="BO11" s="145"/>
      <c r="BP11" s="145"/>
      <c r="BQ11" s="145"/>
      <c r="BR11" s="146"/>
      <c r="BS11" s="144">
        <v>16</v>
      </c>
      <c r="BT11" s="145"/>
      <c r="BU11" s="145"/>
      <c r="BV11" s="145"/>
      <c r="BW11" s="146"/>
      <c r="BX11" s="5">
        <v>17</v>
      </c>
      <c r="BY11" s="5">
        <v>18</v>
      </c>
      <c r="BZ11" s="5">
        <v>19</v>
      </c>
      <c r="CA11" s="5">
        <v>20</v>
      </c>
      <c r="CB11" s="144">
        <v>21</v>
      </c>
      <c r="CC11" s="145"/>
      <c r="CD11" s="145"/>
      <c r="CE11" s="145"/>
      <c r="CF11" s="145"/>
      <c r="CG11" s="146"/>
      <c r="CH11" s="5">
        <v>22</v>
      </c>
      <c r="CI11" s="5"/>
      <c r="CJ11" s="144">
        <v>23</v>
      </c>
      <c r="CK11" s="145"/>
      <c r="CL11" s="145"/>
      <c r="CM11" s="145"/>
      <c r="CN11" s="145"/>
      <c r="CO11" s="146"/>
      <c r="CP11" s="144">
        <v>24</v>
      </c>
      <c r="CQ11" s="145"/>
      <c r="CR11" s="145"/>
      <c r="CS11" s="145"/>
      <c r="CT11" s="145"/>
      <c r="CU11" s="146"/>
      <c r="CV11" s="144">
        <v>25</v>
      </c>
      <c r="CW11" s="145"/>
      <c r="CX11" s="145"/>
      <c r="CY11" s="145"/>
      <c r="CZ11" s="146"/>
      <c r="DA11" s="144">
        <v>26</v>
      </c>
      <c r="DB11" s="145"/>
      <c r="DC11" s="145"/>
      <c r="DD11" s="145"/>
      <c r="DE11" s="146"/>
      <c r="DF11" s="4">
        <v>27</v>
      </c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</row>
    <row r="12" spans="1:210" s="93" customFormat="1" ht="31.5" customHeight="1" collapsed="1">
      <c r="A12" s="301" t="s">
        <v>174</v>
      </c>
      <c r="B12" s="302"/>
      <c r="C12" s="302"/>
      <c r="D12" s="302"/>
      <c r="E12" s="302"/>
      <c r="F12" s="303"/>
      <c r="G12" s="304" t="s">
        <v>103</v>
      </c>
      <c r="H12" s="305"/>
      <c r="I12" s="305"/>
      <c r="J12" s="305"/>
      <c r="K12" s="305"/>
      <c r="L12" s="306"/>
      <c r="M12" s="86" t="str">
        <f>'[6]Отчет'!$C$11</f>
        <v>ТП</v>
      </c>
      <c r="N12" s="105" t="s">
        <v>182</v>
      </c>
      <c r="O12" s="87" t="str">
        <f>'[6]Отчет'!$E$11</f>
        <v>10 (10.5)</v>
      </c>
      <c r="P12" s="307" t="str">
        <f>'[6]Отчет'!$F$11</f>
        <v>17,21 2023.07.03</v>
      </c>
      <c r="Q12" s="308"/>
      <c r="R12" s="308"/>
      <c r="S12" s="308"/>
      <c r="T12" s="308"/>
      <c r="U12" s="309"/>
      <c r="V12" s="307" t="str">
        <f>'[6]Отчет'!$G$11</f>
        <v>17,25 2023.07.03</v>
      </c>
      <c r="W12" s="308"/>
      <c r="X12" s="308"/>
      <c r="Y12" s="308"/>
      <c r="Z12" s="308"/>
      <c r="AA12" s="309"/>
      <c r="AB12" s="83" t="str">
        <f>'[6]Отчет'!$H$11</f>
        <v>В</v>
      </c>
      <c r="AC12" s="86">
        <f>'[6]Отчет'!$I$11</f>
        <v>0.07</v>
      </c>
      <c r="AD12" s="81"/>
      <c r="AE12" s="81"/>
      <c r="AF12" s="313" t="str">
        <f>N12</f>
        <v>ТП-3944 яч.3</v>
      </c>
      <c r="AG12" s="314"/>
      <c r="AH12" s="314"/>
      <c r="AI12" s="314"/>
      <c r="AJ12" s="314"/>
      <c r="AK12" s="314"/>
      <c r="AL12" s="315"/>
      <c r="AM12" s="313" t="s">
        <v>122</v>
      </c>
      <c r="AN12" s="314"/>
      <c r="AO12" s="314"/>
      <c r="AP12" s="314"/>
      <c r="AQ12" s="314"/>
      <c r="AR12" s="314"/>
      <c r="AS12" s="315"/>
      <c r="AT12" s="316" t="s">
        <v>187</v>
      </c>
      <c r="AU12" s="317"/>
      <c r="AV12" s="317"/>
      <c r="AW12" s="317"/>
      <c r="AX12" s="317"/>
      <c r="AY12" s="317"/>
      <c r="AZ12" s="318"/>
      <c r="BA12" s="319">
        <f>BM12+BS12</f>
        <v>1</v>
      </c>
      <c r="BB12" s="320"/>
      <c r="BC12" s="320"/>
      <c r="BD12" s="320"/>
      <c r="BE12" s="320"/>
      <c r="BF12" s="321"/>
      <c r="BG12" s="319">
        <v>0</v>
      </c>
      <c r="BH12" s="320"/>
      <c r="BI12" s="320"/>
      <c r="BJ12" s="320"/>
      <c r="BK12" s="320"/>
      <c r="BL12" s="321"/>
      <c r="BM12" s="319">
        <v>1</v>
      </c>
      <c r="BN12" s="320"/>
      <c r="BO12" s="320"/>
      <c r="BP12" s="320"/>
      <c r="BQ12" s="320"/>
      <c r="BR12" s="321"/>
      <c r="BS12" s="319">
        <v>0</v>
      </c>
      <c r="BT12" s="320"/>
      <c r="BU12" s="320"/>
      <c r="BV12" s="320"/>
      <c r="BW12" s="321"/>
      <c r="BX12" s="83">
        <v>0</v>
      </c>
      <c r="BY12" s="83">
        <v>0</v>
      </c>
      <c r="BZ12" s="82">
        <v>1</v>
      </c>
      <c r="CA12" s="83">
        <v>0</v>
      </c>
      <c r="CB12" s="313"/>
      <c r="CC12" s="314"/>
      <c r="CD12" s="314"/>
      <c r="CE12" s="314"/>
      <c r="CF12" s="314"/>
      <c r="CG12" s="315"/>
      <c r="CH12" s="82"/>
      <c r="CI12" s="82">
        <v>1.887</v>
      </c>
      <c r="CJ12" s="313"/>
      <c r="CK12" s="314"/>
      <c r="CL12" s="314"/>
      <c r="CM12" s="314"/>
      <c r="CN12" s="314"/>
      <c r="CO12" s="315"/>
      <c r="CP12" s="313"/>
      <c r="CQ12" s="314"/>
      <c r="CR12" s="314"/>
      <c r="CS12" s="314"/>
      <c r="CT12" s="314"/>
      <c r="CU12" s="315"/>
      <c r="CV12" s="319" t="str">
        <f>'[6]Отчет'!$Y$11</f>
        <v>3.4.9.1</v>
      </c>
      <c r="CW12" s="320"/>
      <c r="CX12" s="320"/>
      <c r="CY12" s="320"/>
      <c r="CZ12" s="321"/>
      <c r="DA12" s="319" t="str">
        <f>'[6]Отчет'!$Z$11</f>
        <v>4.21</v>
      </c>
      <c r="DB12" s="320"/>
      <c r="DC12" s="320"/>
      <c r="DD12" s="320"/>
      <c r="DE12" s="321"/>
      <c r="DF12" s="84">
        <v>0</v>
      </c>
      <c r="DG12" s="103" t="s">
        <v>155</v>
      </c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</row>
    <row r="13" spans="1:210" s="93" customFormat="1" ht="78" customHeight="1">
      <c r="A13" s="301" t="s">
        <v>175</v>
      </c>
      <c r="B13" s="302"/>
      <c r="C13" s="302"/>
      <c r="D13" s="302"/>
      <c r="E13" s="302"/>
      <c r="F13" s="303"/>
      <c r="G13" s="304" t="s">
        <v>103</v>
      </c>
      <c r="H13" s="305"/>
      <c r="I13" s="305"/>
      <c r="J13" s="305"/>
      <c r="K13" s="305"/>
      <c r="L13" s="306"/>
      <c r="M13" s="86" t="s">
        <v>54</v>
      </c>
      <c r="N13" s="105" t="s">
        <v>185</v>
      </c>
      <c r="O13" s="87" t="str">
        <f>'[6]Отчет'!$E$12</f>
        <v>6 (6.3)</v>
      </c>
      <c r="P13" s="307" t="str">
        <f>'[6]Отчет'!$F$12</f>
        <v>08,30 2023.07.05</v>
      </c>
      <c r="Q13" s="308"/>
      <c r="R13" s="308"/>
      <c r="S13" s="308"/>
      <c r="T13" s="308"/>
      <c r="U13" s="309"/>
      <c r="V13" s="307" t="str">
        <f>'[6]Отчет'!$G$12</f>
        <v>09,09 2023.07.05</v>
      </c>
      <c r="W13" s="308"/>
      <c r="X13" s="308"/>
      <c r="Y13" s="308"/>
      <c r="Z13" s="308"/>
      <c r="AA13" s="309"/>
      <c r="AB13" s="83" t="str">
        <f>AB12</f>
        <v>В</v>
      </c>
      <c r="AC13" s="86">
        <f>'[6]Отчет'!$I$12</f>
        <v>0.65</v>
      </c>
      <c r="AD13" s="81"/>
      <c r="AE13" s="81"/>
      <c r="AF13" s="313" t="s">
        <v>179</v>
      </c>
      <c r="AG13" s="314"/>
      <c r="AH13" s="314"/>
      <c r="AI13" s="314"/>
      <c r="AJ13" s="314"/>
      <c r="AK13" s="314"/>
      <c r="AL13" s="315"/>
      <c r="AM13" s="313" t="s">
        <v>122</v>
      </c>
      <c r="AN13" s="314"/>
      <c r="AO13" s="314"/>
      <c r="AP13" s="314"/>
      <c r="AQ13" s="314"/>
      <c r="AR13" s="314"/>
      <c r="AS13" s="315"/>
      <c r="AT13" s="313" t="s">
        <v>188</v>
      </c>
      <c r="AU13" s="314"/>
      <c r="AV13" s="314"/>
      <c r="AW13" s="314"/>
      <c r="AX13" s="314"/>
      <c r="AY13" s="314"/>
      <c r="AZ13" s="315"/>
      <c r="BA13" s="319">
        <f>BM13+BS13</f>
        <v>43</v>
      </c>
      <c r="BB13" s="320"/>
      <c r="BC13" s="320"/>
      <c r="BD13" s="320"/>
      <c r="BE13" s="320"/>
      <c r="BF13" s="321"/>
      <c r="BG13" s="319">
        <v>0</v>
      </c>
      <c r="BH13" s="320"/>
      <c r="BI13" s="320"/>
      <c r="BJ13" s="320"/>
      <c r="BK13" s="320"/>
      <c r="BL13" s="321"/>
      <c r="BM13" s="319">
        <f>'[6]Отчет'!$O$12</f>
        <v>42</v>
      </c>
      <c r="BN13" s="320"/>
      <c r="BO13" s="320"/>
      <c r="BP13" s="320"/>
      <c r="BQ13" s="320"/>
      <c r="BR13" s="321"/>
      <c r="BS13" s="319">
        <v>1</v>
      </c>
      <c r="BT13" s="320"/>
      <c r="BU13" s="320"/>
      <c r="BV13" s="320"/>
      <c r="BW13" s="321"/>
      <c r="BX13" s="83">
        <v>0</v>
      </c>
      <c r="BY13" s="83">
        <v>0</v>
      </c>
      <c r="BZ13" s="82">
        <v>43</v>
      </c>
      <c r="CA13" s="83">
        <v>0</v>
      </c>
      <c r="CB13" s="313"/>
      <c r="CC13" s="314"/>
      <c r="CD13" s="314"/>
      <c r="CE13" s="314"/>
      <c r="CF13" s="314"/>
      <c r="CG13" s="315"/>
      <c r="CH13" s="82"/>
      <c r="CI13" s="82">
        <f>17.697+33.625+11.061+11.119+25.407</f>
        <v>98.909</v>
      </c>
      <c r="CJ13" s="319"/>
      <c r="CK13" s="320"/>
      <c r="CL13" s="320"/>
      <c r="CM13" s="320"/>
      <c r="CN13" s="320"/>
      <c r="CO13" s="321"/>
      <c r="CP13" s="319"/>
      <c r="CQ13" s="320"/>
      <c r="CR13" s="320"/>
      <c r="CS13" s="320"/>
      <c r="CT13" s="320"/>
      <c r="CU13" s="321"/>
      <c r="CV13" s="319" t="str">
        <f>'[6]Отчет'!$Y$12</f>
        <v>3.4.8</v>
      </c>
      <c r="CW13" s="320"/>
      <c r="CX13" s="320"/>
      <c r="CY13" s="320"/>
      <c r="CZ13" s="321"/>
      <c r="DA13" s="319" t="str">
        <f>'[6]Отчет'!$Z$12</f>
        <v>4.12</v>
      </c>
      <c r="DB13" s="320"/>
      <c r="DC13" s="320"/>
      <c r="DD13" s="320"/>
      <c r="DE13" s="321"/>
      <c r="DF13" s="84">
        <v>0</v>
      </c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</row>
    <row r="14" spans="1:210" s="94" customFormat="1" ht="36" customHeight="1">
      <c r="A14" s="301" t="s">
        <v>176</v>
      </c>
      <c r="B14" s="302"/>
      <c r="C14" s="302"/>
      <c r="D14" s="302"/>
      <c r="E14" s="302"/>
      <c r="F14" s="303"/>
      <c r="G14" s="304" t="s">
        <v>103</v>
      </c>
      <c r="H14" s="305"/>
      <c r="I14" s="305"/>
      <c r="J14" s="305"/>
      <c r="K14" s="305"/>
      <c r="L14" s="306"/>
      <c r="M14" s="86" t="s">
        <v>60</v>
      </c>
      <c r="N14" s="105" t="s">
        <v>183</v>
      </c>
      <c r="O14" s="87" t="str">
        <f>O13</f>
        <v>6 (6.3)</v>
      </c>
      <c r="P14" s="307" t="str">
        <f>'[6]Отчет'!$F$13</f>
        <v>14,49 2023.07.11</v>
      </c>
      <c r="Q14" s="308"/>
      <c r="R14" s="308"/>
      <c r="S14" s="308"/>
      <c r="T14" s="308"/>
      <c r="U14" s="309"/>
      <c r="V14" s="307" t="str">
        <f>'[6]Отчет'!$G$13</f>
        <v>16,41 2023.07.11</v>
      </c>
      <c r="W14" s="308"/>
      <c r="X14" s="308"/>
      <c r="Y14" s="308"/>
      <c r="Z14" s="308"/>
      <c r="AA14" s="309"/>
      <c r="AB14" s="83" t="str">
        <f>AB13</f>
        <v>В</v>
      </c>
      <c r="AC14" s="86">
        <f>'[6]Отчет'!$I$13</f>
        <v>1.87</v>
      </c>
      <c r="AD14" s="81"/>
      <c r="AE14" s="81"/>
      <c r="AF14" s="313" t="str">
        <f>N14</f>
        <v> ТП-3927 яч.1</v>
      </c>
      <c r="AG14" s="314"/>
      <c r="AH14" s="314"/>
      <c r="AI14" s="314"/>
      <c r="AJ14" s="314"/>
      <c r="AK14" s="314"/>
      <c r="AL14" s="315"/>
      <c r="AM14" s="313" t="s">
        <v>122</v>
      </c>
      <c r="AN14" s="314"/>
      <c r="AO14" s="314"/>
      <c r="AP14" s="314"/>
      <c r="AQ14" s="314"/>
      <c r="AR14" s="314"/>
      <c r="AS14" s="315"/>
      <c r="AT14" s="313"/>
      <c r="AU14" s="314"/>
      <c r="AV14" s="314"/>
      <c r="AW14" s="314"/>
      <c r="AX14" s="314"/>
      <c r="AY14" s="314"/>
      <c r="AZ14" s="315"/>
      <c r="BA14" s="319">
        <f>BM14+BS14</f>
        <v>1</v>
      </c>
      <c r="BB14" s="320"/>
      <c r="BC14" s="320"/>
      <c r="BD14" s="320"/>
      <c r="BE14" s="320"/>
      <c r="BF14" s="321"/>
      <c r="BG14" s="319">
        <v>0</v>
      </c>
      <c r="BH14" s="320"/>
      <c r="BI14" s="320"/>
      <c r="BJ14" s="320"/>
      <c r="BK14" s="320"/>
      <c r="BL14" s="321"/>
      <c r="BM14" s="319">
        <v>0</v>
      </c>
      <c r="BN14" s="320"/>
      <c r="BO14" s="320"/>
      <c r="BP14" s="320"/>
      <c r="BQ14" s="320"/>
      <c r="BR14" s="321"/>
      <c r="BS14" s="319">
        <v>1</v>
      </c>
      <c r="BT14" s="320"/>
      <c r="BU14" s="320"/>
      <c r="BV14" s="320"/>
      <c r="BW14" s="321"/>
      <c r="BX14" s="83">
        <v>0</v>
      </c>
      <c r="BY14" s="83">
        <v>0</v>
      </c>
      <c r="BZ14" s="82">
        <v>1</v>
      </c>
      <c r="CA14" s="83">
        <v>0</v>
      </c>
      <c r="CB14" s="313"/>
      <c r="CC14" s="314"/>
      <c r="CD14" s="314"/>
      <c r="CE14" s="314"/>
      <c r="CF14" s="314"/>
      <c r="CG14" s="315"/>
      <c r="CH14" s="82"/>
      <c r="CI14" s="82">
        <v>48.127</v>
      </c>
      <c r="CJ14" s="319"/>
      <c r="CK14" s="320"/>
      <c r="CL14" s="320"/>
      <c r="CM14" s="320"/>
      <c r="CN14" s="320"/>
      <c r="CO14" s="321"/>
      <c r="CP14" s="319"/>
      <c r="CQ14" s="320"/>
      <c r="CR14" s="320"/>
      <c r="CS14" s="320"/>
      <c r="CT14" s="320"/>
      <c r="CU14" s="321"/>
      <c r="CV14" s="319" t="str">
        <f>'[6]Отчет'!$Y$13</f>
        <v>3.4.9.1</v>
      </c>
      <c r="CW14" s="320"/>
      <c r="CX14" s="320"/>
      <c r="CY14" s="320"/>
      <c r="CZ14" s="321"/>
      <c r="DA14" s="319" t="str">
        <f>'[6]Отчет'!$Z$13</f>
        <v>4.21</v>
      </c>
      <c r="DB14" s="320"/>
      <c r="DC14" s="320"/>
      <c r="DD14" s="320"/>
      <c r="DE14" s="321"/>
      <c r="DF14" s="84">
        <v>0</v>
      </c>
      <c r="DG14" s="85"/>
      <c r="DH14" s="92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</row>
    <row r="15" spans="1:210" s="94" customFormat="1" ht="52.5" customHeight="1">
      <c r="A15" s="301" t="s">
        <v>177</v>
      </c>
      <c r="B15" s="302"/>
      <c r="C15" s="302"/>
      <c r="D15" s="302"/>
      <c r="E15" s="302"/>
      <c r="F15" s="303"/>
      <c r="G15" s="304" t="str">
        <f>'[2]Отчет (2)'!$B$13</f>
        <v>ООО "Энергосеть" </v>
      </c>
      <c r="H15" s="305"/>
      <c r="I15" s="305"/>
      <c r="J15" s="305"/>
      <c r="K15" s="305"/>
      <c r="L15" s="306"/>
      <c r="M15" s="86" t="s">
        <v>54</v>
      </c>
      <c r="N15" s="105" t="s">
        <v>181</v>
      </c>
      <c r="O15" s="87" t="str">
        <f>O14</f>
        <v>6 (6.3)</v>
      </c>
      <c r="P15" s="307" t="str">
        <f>'[6]Отчет'!$F$14</f>
        <v>14,50 2023.07.26</v>
      </c>
      <c r="Q15" s="308"/>
      <c r="R15" s="308"/>
      <c r="S15" s="308"/>
      <c r="T15" s="308"/>
      <c r="U15" s="309"/>
      <c r="V15" s="307" t="str">
        <f>'[6]Отчет'!$G$14</f>
        <v>15,21 2023.07.26</v>
      </c>
      <c r="W15" s="308"/>
      <c r="X15" s="308"/>
      <c r="Y15" s="308"/>
      <c r="Z15" s="308"/>
      <c r="AA15" s="309"/>
      <c r="AB15" s="83" t="str">
        <f>AB14</f>
        <v>В</v>
      </c>
      <c r="AC15" s="86">
        <f>'[6]Отчет'!$I$14</f>
        <v>0.52</v>
      </c>
      <c r="AD15" s="88"/>
      <c r="AE15" s="90"/>
      <c r="AF15" s="313" t="s">
        <v>184</v>
      </c>
      <c r="AG15" s="314"/>
      <c r="AH15" s="314"/>
      <c r="AI15" s="314"/>
      <c r="AJ15" s="314"/>
      <c r="AK15" s="314"/>
      <c r="AL15" s="315"/>
      <c r="AM15" s="313" t="s">
        <v>122</v>
      </c>
      <c r="AN15" s="314"/>
      <c r="AO15" s="314"/>
      <c r="AP15" s="314"/>
      <c r="AQ15" s="314"/>
      <c r="AR15" s="314"/>
      <c r="AS15" s="315"/>
      <c r="AT15" s="313" t="str">
        <f>'[6]Отчет'!$L$14</f>
        <v>Ж/дом, Ульяновск г, Промышленная ул, дом №93,95,97,99.Магазин "Пятерочка"</v>
      </c>
      <c r="AU15" s="314"/>
      <c r="AV15" s="314"/>
      <c r="AW15" s="314"/>
      <c r="AX15" s="314"/>
      <c r="AY15" s="314"/>
      <c r="AZ15" s="315"/>
      <c r="BA15" s="319">
        <f>BM15+BS15</f>
        <v>5</v>
      </c>
      <c r="BB15" s="320"/>
      <c r="BC15" s="320"/>
      <c r="BD15" s="320"/>
      <c r="BE15" s="320"/>
      <c r="BF15" s="321"/>
      <c r="BG15" s="322">
        <v>0</v>
      </c>
      <c r="BH15" s="323"/>
      <c r="BI15" s="323"/>
      <c r="BJ15" s="323"/>
      <c r="BK15" s="323"/>
      <c r="BL15" s="324"/>
      <c r="BM15" s="322">
        <v>5</v>
      </c>
      <c r="BN15" s="323"/>
      <c r="BO15" s="323"/>
      <c r="BP15" s="323"/>
      <c r="BQ15" s="323"/>
      <c r="BR15" s="324"/>
      <c r="BS15" s="319">
        <v>0</v>
      </c>
      <c r="BT15" s="320"/>
      <c r="BU15" s="320"/>
      <c r="BV15" s="320"/>
      <c r="BW15" s="321"/>
      <c r="BX15" s="84">
        <v>0</v>
      </c>
      <c r="BY15" s="84">
        <v>0</v>
      </c>
      <c r="BZ15" s="89"/>
      <c r="CA15" s="83">
        <v>5</v>
      </c>
      <c r="CB15" s="325"/>
      <c r="CC15" s="326"/>
      <c r="CD15" s="326"/>
      <c r="CE15" s="326"/>
      <c r="CF15" s="326"/>
      <c r="CG15" s="327"/>
      <c r="CH15" s="95"/>
      <c r="CI15" s="82">
        <v>37.144</v>
      </c>
      <c r="CJ15" s="325"/>
      <c r="CK15" s="326"/>
      <c r="CL15" s="326"/>
      <c r="CM15" s="326"/>
      <c r="CN15" s="326"/>
      <c r="CO15" s="327"/>
      <c r="CP15" s="328"/>
      <c r="CQ15" s="329"/>
      <c r="CR15" s="329"/>
      <c r="CS15" s="329"/>
      <c r="CT15" s="329"/>
      <c r="CU15" s="330"/>
      <c r="CV15" s="319" t="str">
        <f>'[6]Отчет'!$Y$14</f>
        <v>3.4.8.1</v>
      </c>
      <c r="CW15" s="320"/>
      <c r="CX15" s="320"/>
      <c r="CY15" s="320"/>
      <c r="CZ15" s="321"/>
      <c r="DA15" s="319" t="str">
        <f>'[6]Отчет'!$Z$14</f>
        <v>4.14</v>
      </c>
      <c r="DB15" s="320"/>
      <c r="DC15" s="320"/>
      <c r="DD15" s="320"/>
      <c r="DE15" s="321"/>
      <c r="DF15" s="84">
        <v>0</v>
      </c>
      <c r="DG15" s="85"/>
      <c r="DH15" s="92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</row>
    <row r="16" spans="1:210" s="94" customFormat="1" ht="52.5" customHeight="1">
      <c r="A16" s="301" t="s">
        <v>186</v>
      </c>
      <c r="B16" s="302"/>
      <c r="C16" s="302"/>
      <c r="D16" s="302"/>
      <c r="E16" s="302"/>
      <c r="F16" s="303"/>
      <c r="G16" s="304" t="str">
        <f>'[2]Отчет (2)'!$B$13</f>
        <v>ООО "Энергосеть" </v>
      </c>
      <c r="H16" s="305"/>
      <c r="I16" s="305"/>
      <c r="J16" s="305"/>
      <c r="K16" s="305"/>
      <c r="L16" s="306"/>
      <c r="M16" s="86" t="s">
        <v>60</v>
      </c>
      <c r="N16" s="105" t="s">
        <v>180</v>
      </c>
      <c r="O16" s="87" t="str">
        <f>O12</f>
        <v>10 (10.5)</v>
      </c>
      <c r="P16" s="307" t="str">
        <f>'[6]Отчет'!$F$15</f>
        <v>17,47 2023.07.29</v>
      </c>
      <c r="Q16" s="308"/>
      <c r="R16" s="308"/>
      <c r="S16" s="308"/>
      <c r="T16" s="308"/>
      <c r="U16" s="309"/>
      <c r="V16" s="307" t="str">
        <f>'[6]Отчет'!$G$15</f>
        <v>20,00 2023.07.29</v>
      </c>
      <c r="W16" s="308"/>
      <c r="X16" s="308"/>
      <c r="Y16" s="308"/>
      <c r="Z16" s="308"/>
      <c r="AA16" s="309"/>
      <c r="AB16" s="83" t="str">
        <f>AB15</f>
        <v>В</v>
      </c>
      <c r="AC16" s="86">
        <f>'[6]Отчет'!$I$15</f>
        <v>2.22</v>
      </c>
      <c r="AD16" s="88"/>
      <c r="AE16" s="90"/>
      <c r="AF16" s="313" t="str">
        <f>N16</f>
        <v>ТП-2584,2000, 2567, 2594, 2542</v>
      </c>
      <c r="AG16" s="314"/>
      <c r="AH16" s="314"/>
      <c r="AI16" s="314"/>
      <c r="AJ16" s="314"/>
      <c r="AK16" s="314"/>
      <c r="AL16" s="315"/>
      <c r="AM16" s="313" t="s">
        <v>122</v>
      </c>
      <c r="AN16" s="314"/>
      <c r="AO16" s="314"/>
      <c r="AP16" s="314"/>
      <c r="AQ16" s="314"/>
      <c r="AR16" s="314"/>
      <c r="AS16" s="315"/>
      <c r="AT16" s="313" t="s">
        <v>122</v>
      </c>
      <c r="AU16" s="314"/>
      <c r="AV16" s="314"/>
      <c r="AW16" s="314"/>
      <c r="AX16" s="314"/>
      <c r="AY16" s="314"/>
      <c r="AZ16" s="315"/>
      <c r="BA16" s="319">
        <f>BM16+BS16</f>
        <v>12</v>
      </c>
      <c r="BB16" s="320"/>
      <c r="BC16" s="320"/>
      <c r="BD16" s="320"/>
      <c r="BE16" s="320"/>
      <c r="BF16" s="321"/>
      <c r="BG16" s="322">
        <v>0</v>
      </c>
      <c r="BH16" s="323"/>
      <c r="BI16" s="323"/>
      <c r="BJ16" s="323"/>
      <c r="BK16" s="323"/>
      <c r="BL16" s="324"/>
      <c r="BM16" s="322">
        <v>0</v>
      </c>
      <c r="BN16" s="323"/>
      <c r="BO16" s="323"/>
      <c r="BP16" s="323"/>
      <c r="BQ16" s="323"/>
      <c r="BR16" s="324"/>
      <c r="BS16" s="319">
        <v>12</v>
      </c>
      <c r="BT16" s="320"/>
      <c r="BU16" s="320"/>
      <c r="BV16" s="320"/>
      <c r="BW16" s="321"/>
      <c r="BX16" s="84">
        <v>0</v>
      </c>
      <c r="BY16" s="84">
        <v>0</v>
      </c>
      <c r="BZ16" s="89">
        <v>6</v>
      </c>
      <c r="CA16" s="83">
        <v>1</v>
      </c>
      <c r="CB16" s="325"/>
      <c r="CC16" s="326"/>
      <c r="CD16" s="326"/>
      <c r="CE16" s="326"/>
      <c r="CF16" s="326"/>
      <c r="CG16" s="327"/>
      <c r="CH16" s="95"/>
      <c r="CI16" s="82">
        <f>99.678+7.574+39.78+24.521</f>
        <v>171.553</v>
      </c>
      <c r="CJ16" s="325"/>
      <c r="CK16" s="326"/>
      <c r="CL16" s="326"/>
      <c r="CM16" s="326"/>
      <c r="CN16" s="326"/>
      <c r="CO16" s="327"/>
      <c r="CP16" s="328"/>
      <c r="CQ16" s="329"/>
      <c r="CR16" s="329"/>
      <c r="CS16" s="329"/>
      <c r="CT16" s="329"/>
      <c r="CU16" s="330"/>
      <c r="CV16" s="319" t="str">
        <f>'[6]Отчет'!$Y$15</f>
        <v>3.4.9.1</v>
      </c>
      <c r="CW16" s="320"/>
      <c r="CX16" s="320"/>
      <c r="CY16" s="320"/>
      <c r="CZ16" s="321"/>
      <c r="DA16" s="319"/>
      <c r="DB16" s="320"/>
      <c r="DC16" s="320"/>
      <c r="DD16" s="320"/>
      <c r="DE16" s="321"/>
      <c r="DF16" s="84">
        <v>0</v>
      </c>
      <c r="DG16" s="104">
        <f>CI15+CI16</f>
        <v>208.697</v>
      </c>
      <c r="DH16" s="92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</row>
    <row r="17" spans="1:210" s="94" customFormat="1" ht="14.25" customHeight="1">
      <c r="A17" s="301"/>
      <c r="B17" s="302"/>
      <c r="C17" s="302"/>
      <c r="D17" s="302"/>
      <c r="E17" s="302"/>
      <c r="F17" s="303"/>
      <c r="G17" s="304"/>
      <c r="H17" s="305"/>
      <c r="I17" s="305"/>
      <c r="J17" s="305"/>
      <c r="K17" s="305"/>
      <c r="L17" s="306"/>
      <c r="M17" s="86"/>
      <c r="N17" s="87"/>
      <c r="O17" s="87"/>
      <c r="P17" s="307"/>
      <c r="Q17" s="308"/>
      <c r="R17" s="308"/>
      <c r="S17" s="308"/>
      <c r="T17" s="308"/>
      <c r="U17" s="309"/>
      <c r="V17" s="307"/>
      <c r="W17" s="308"/>
      <c r="X17" s="308"/>
      <c r="Y17" s="308"/>
      <c r="Z17" s="308"/>
      <c r="AA17" s="309"/>
      <c r="AB17" s="91"/>
      <c r="AC17" s="86"/>
      <c r="AD17" s="88"/>
      <c r="AE17" s="88"/>
      <c r="AF17" s="310"/>
      <c r="AG17" s="311"/>
      <c r="AH17" s="311"/>
      <c r="AI17" s="311"/>
      <c r="AJ17" s="311"/>
      <c r="AK17" s="311"/>
      <c r="AL17" s="312"/>
      <c r="AM17" s="316"/>
      <c r="AN17" s="317"/>
      <c r="AO17" s="317"/>
      <c r="AP17" s="317"/>
      <c r="AQ17" s="317"/>
      <c r="AR17" s="317"/>
      <c r="AS17" s="318"/>
      <c r="AT17" s="316"/>
      <c r="AU17" s="317"/>
      <c r="AV17" s="317"/>
      <c r="AW17" s="317"/>
      <c r="AX17" s="317"/>
      <c r="AY17" s="317"/>
      <c r="AZ17" s="318"/>
      <c r="BA17" s="319"/>
      <c r="BB17" s="320"/>
      <c r="BC17" s="320"/>
      <c r="BD17" s="320"/>
      <c r="BE17" s="320"/>
      <c r="BF17" s="321"/>
      <c r="BG17" s="322"/>
      <c r="BH17" s="323"/>
      <c r="BI17" s="323"/>
      <c r="BJ17" s="323"/>
      <c r="BK17" s="323"/>
      <c r="BL17" s="324"/>
      <c r="BM17" s="322"/>
      <c r="BN17" s="323"/>
      <c r="BO17" s="323"/>
      <c r="BP17" s="323"/>
      <c r="BQ17" s="323"/>
      <c r="BR17" s="324"/>
      <c r="BS17" s="319"/>
      <c r="BT17" s="320"/>
      <c r="BU17" s="320"/>
      <c r="BV17" s="320"/>
      <c r="BW17" s="321"/>
      <c r="BX17" s="84"/>
      <c r="BY17" s="84"/>
      <c r="BZ17" s="89"/>
      <c r="CA17" s="83"/>
      <c r="CB17" s="331"/>
      <c r="CC17" s="332"/>
      <c r="CD17" s="332"/>
      <c r="CE17" s="332"/>
      <c r="CF17" s="332"/>
      <c r="CG17" s="333"/>
      <c r="CH17" s="95"/>
      <c r="CI17" s="82"/>
      <c r="CJ17" s="331"/>
      <c r="CK17" s="332"/>
      <c r="CL17" s="332"/>
      <c r="CM17" s="332"/>
      <c r="CN17" s="332"/>
      <c r="CO17" s="333"/>
      <c r="CP17" s="328"/>
      <c r="CQ17" s="329"/>
      <c r="CR17" s="329"/>
      <c r="CS17" s="329"/>
      <c r="CT17" s="329"/>
      <c r="CU17" s="330"/>
      <c r="CV17" s="319"/>
      <c r="CW17" s="320"/>
      <c r="CX17" s="320"/>
      <c r="CY17" s="320"/>
      <c r="CZ17" s="321"/>
      <c r="DA17" s="319"/>
      <c r="DB17" s="320"/>
      <c r="DC17" s="320"/>
      <c r="DD17" s="320"/>
      <c r="DE17" s="321"/>
      <c r="DF17" s="84"/>
      <c r="DG17" s="85"/>
      <c r="DH17" s="92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</row>
    <row r="18" spans="1:210" ht="36" customHeight="1" hidden="1" outlineLevel="1">
      <c r="A18" s="177"/>
      <c r="B18" s="178"/>
      <c r="C18" s="178"/>
      <c r="D18" s="178"/>
      <c r="E18" s="178"/>
      <c r="F18" s="179"/>
      <c r="G18" s="159"/>
      <c r="H18" s="160"/>
      <c r="I18" s="160"/>
      <c r="J18" s="160"/>
      <c r="K18" s="160"/>
      <c r="L18" s="161"/>
      <c r="M18" s="102"/>
      <c r="N18" s="102"/>
      <c r="O18" s="102"/>
      <c r="P18" s="288"/>
      <c r="Q18" s="181"/>
      <c r="R18" s="181"/>
      <c r="S18" s="181"/>
      <c r="T18" s="181"/>
      <c r="U18" s="182"/>
      <c r="V18" s="183"/>
      <c r="W18" s="184"/>
      <c r="X18" s="184"/>
      <c r="Y18" s="184"/>
      <c r="Z18" s="184"/>
      <c r="AA18" s="185"/>
      <c r="AB18" s="4"/>
      <c r="AC18" s="102"/>
      <c r="AD18" s="3"/>
      <c r="AE18" s="3"/>
      <c r="AF18" s="189"/>
      <c r="AG18" s="190"/>
      <c r="AH18" s="190"/>
      <c r="AI18" s="190"/>
      <c r="AJ18" s="190"/>
      <c r="AK18" s="190"/>
      <c r="AL18" s="191"/>
      <c r="AM18" s="195" t="s">
        <v>122</v>
      </c>
      <c r="AN18" s="196"/>
      <c r="AO18" s="196"/>
      <c r="AP18" s="196"/>
      <c r="AQ18" s="196"/>
      <c r="AR18" s="196"/>
      <c r="AS18" s="197"/>
      <c r="AT18" s="195" t="s">
        <v>122</v>
      </c>
      <c r="AU18" s="196"/>
      <c r="AV18" s="196"/>
      <c r="AW18" s="196"/>
      <c r="AX18" s="196"/>
      <c r="AY18" s="196"/>
      <c r="AZ18" s="197"/>
      <c r="BA18" s="207">
        <v>1</v>
      </c>
      <c r="BB18" s="208"/>
      <c r="BC18" s="208"/>
      <c r="BD18" s="208"/>
      <c r="BE18" s="208"/>
      <c r="BF18" s="209"/>
      <c r="BG18" s="192">
        <v>0</v>
      </c>
      <c r="BH18" s="193"/>
      <c r="BI18" s="193"/>
      <c r="BJ18" s="193"/>
      <c r="BK18" s="193"/>
      <c r="BL18" s="194"/>
      <c r="BM18" s="192">
        <v>0</v>
      </c>
      <c r="BN18" s="193"/>
      <c r="BO18" s="193"/>
      <c r="BP18" s="193"/>
      <c r="BQ18" s="193"/>
      <c r="BR18" s="194"/>
      <c r="BS18" s="198"/>
      <c r="BT18" s="199"/>
      <c r="BU18" s="199"/>
      <c r="BV18" s="199"/>
      <c r="BW18" s="200"/>
      <c r="BX18" s="22">
        <v>0</v>
      </c>
      <c r="BY18" s="22">
        <v>0</v>
      </c>
      <c r="BZ18" s="17"/>
      <c r="CA18" s="1">
        <v>0</v>
      </c>
      <c r="CB18" s="207"/>
      <c r="CC18" s="208"/>
      <c r="CD18" s="208"/>
      <c r="CE18" s="208"/>
      <c r="CF18" s="208"/>
      <c r="CG18" s="209"/>
      <c r="CH18" s="2"/>
      <c r="CI18" s="82"/>
      <c r="CJ18" s="207"/>
      <c r="CK18" s="208"/>
      <c r="CL18" s="208"/>
      <c r="CM18" s="208"/>
      <c r="CN18" s="208"/>
      <c r="CO18" s="209"/>
      <c r="CP18" s="177"/>
      <c r="CQ18" s="178"/>
      <c r="CR18" s="178"/>
      <c r="CS18" s="178"/>
      <c r="CT18" s="178"/>
      <c r="CU18" s="179"/>
      <c r="CV18" s="177"/>
      <c r="CW18" s="178"/>
      <c r="CX18" s="178"/>
      <c r="CY18" s="178"/>
      <c r="CZ18" s="179"/>
      <c r="DA18" s="177"/>
      <c r="DB18" s="178"/>
      <c r="DC18" s="178"/>
      <c r="DD18" s="178"/>
      <c r="DE18" s="179"/>
      <c r="DF18" s="22">
        <v>1</v>
      </c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</row>
    <row r="19" spans="1:210" ht="36" customHeight="1" hidden="1" outlineLevel="1">
      <c r="A19" s="177"/>
      <c r="B19" s="178"/>
      <c r="C19" s="178"/>
      <c r="D19" s="178"/>
      <c r="E19" s="178"/>
      <c r="F19" s="179"/>
      <c r="G19" s="159"/>
      <c r="H19" s="160"/>
      <c r="I19" s="160"/>
      <c r="J19" s="160"/>
      <c r="K19" s="160"/>
      <c r="L19" s="161"/>
      <c r="M19" s="102"/>
      <c r="N19" s="79"/>
      <c r="O19" s="102"/>
      <c r="P19" s="288"/>
      <c r="Q19" s="181"/>
      <c r="R19" s="181"/>
      <c r="S19" s="181"/>
      <c r="T19" s="181"/>
      <c r="U19" s="182"/>
      <c r="V19" s="183"/>
      <c r="W19" s="184"/>
      <c r="X19" s="184"/>
      <c r="Y19" s="184"/>
      <c r="Z19" s="184"/>
      <c r="AA19" s="185"/>
      <c r="AB19" s="4"/>
      <c r="AC19" s="102"/>
      <c r="AD19" s="3"/>
      <c r="AE19" s="3"/>
      <c r="AF19" s="289"/>
      <c r="AG19" s="290"/>
      <c r="AH19" s="290"/>
      <c r="AI19" s="290"/>
      <c r="AJ19" s="290"/>
      <c r="AK19" s="290"/>
      <c r="AL19" s="291"/>
      <c r="AM19" s="195" t="s">
        <v>122</v>
      </c>
      <c r="AN19" s="196"/>
      <c r="AO19" s="196"/>
      <c r="AP19" s="196"/>
      <c r="AQ19" s="196"/>
      <c r="AR19" s="196"/>
      <c r="AS19" s="197"/>
      <c r="AT19" s="189"/>
      <c r="AU19" s="190"/>
      <c r="AV19" s="190"/>
      <c r="AW19" s="190"/>
      <c r="AX19" s="190"/>
      <c r="AY19" s="190"/>
      <c r="AZ19" s="191"/>
      <c r="BA19" s="198">
        <f>BG19+BM19+BS19</f>
        <v>0</v>
      </c>
      <c r="BB19" s="208"/>
      <c r="BC19" s="208"/>
      <c r="BD19" s="208"/>
      <c r="BE19" s="208"/>
      <c r="BF19" s="209"/>
      <c r="BG19" s="198"/>
      <c r="BH19" s="199"/>
      <c r="BI19" s="199"/>
      <c r="BJ19" s="199"/>
      <c r="BK19" s="199"/>
      <c r="BL19" s="200"/>
      <c r="BM19" s="198"/>
      <c r="BN19" s="199"/>
      <c r="BO19" s="199"/>
      <c r="BP19" s="199"/>
      <c r="BQ19" s="199"/>
      <c r="BR19" s="200"/>
      <c r="BS19" s="192"/>
      <c r="BT19" s="193"/>
      <c r="BU19" s="193"/>
      <c r="BV19" s="193"/>
      <c r="BW19" s="194"/>
      <c r="BX19" s="1"/>
      <c r="BY19" s="1"/>
      <c r="BZ19" s="17"/>
      <c r="CA19" s="1"/>
      <c r="CB19" s="207"/>
      <c r="CC19" s="208"/>
      <c r="CD19" s="208"/>
      <c r="CE19" s="208"/>
      <c r="CF19" s="208"/>
      <c r="CG19" s="209"/>
      <c r="CH19" s="2"/>
      <c r="CI19" s="82"/>
      <c r="CJ19" s="207"/>
      <c r="CK19" s="208"/>
      <c r="CL19" s="208"/>
      <c r="CM19" s="208"/>
      <c r="CN19" s="208"/>
      <c r="CO19" s="209"/>
      <c r="CP19" s="177"/>
      <c r="CQ19" s="178"/>
      <c r="CR19" s="178"/>
      <c r="CS19" s="178"/>
      <c r="CT19" s="178"/>
      <c r="CU19" s="179"/>
      <c r="CV19" s="198"/>
      <c r="CW19" s="199"/>
      <c r="CX19" s="199"/>
      <c r="CY19" s="199"/>
      <c r="CZ19" s="200"/>
      <c r="DA19" s="198"/>
      <c r="DB19" s="199"/>
      <c r="DC19" s="199"/>
      <c r="DD19" s="199"/>
      <c r="DE19" s="200"/>
      <c r="DF19" s="22">
        <v>1</v>
      </c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</row>
    <row r="20" spans="1:210" ht="36" customHeight="1" hidden="1" outlineLevel="1">
      <c r="A20" s="177"/>
      <c r="B20" s="178"/>
      <c r="C20" s="178"/>
      <c r="D20" s="178"/>
      <c r="E20" s="178"/>
      <c r="F20" s="179"/>
      <c r="G20" s="159"/>
      <c r="H20" s="160"/>
      <c r="I20" s="160"/>
      <c r="J20" s="160"/>
      <c r="K20" s="160"/>
      <c r="L20" s="161"/>
      <c r="M20" s="102"/>
      <c r="N20" s="79"/>
      <c r="O20" s="102"/>
      <c r="P20" s="288"/>
      <c r="Q20" s="181"/>
      <c r="R20" s="181"/>
      <c r="S20" s="181"/>
      <c r="T20" s="181"/>
      <c r="U20" s="182"/>
      <c r="V20" s="183"/>
      <c r="W20" s="184"/>
      <c r="X20" s="184"/>
      <c r="Y20" s="184"/>
      <c r="Z20" s="184"/>
      <c r="AA20" s="185"/>
      <c r="AB20" s="4"/>
      <c r="AC20" s="102"/>
      <c r="AD20" s="3"/>
      <c r="AE20" s="3"/>
      <c r="AF20" s="189"/>
      <c r="AG20" s="190"/>
      <c r="AH20" s="190"/>
      <c r="AI20" s="190"/>
      <c r="AJ20" s="190"/>
      <c r="AK20" s="190"/>
      <c r="AL20" s="191"/>
      <c r="AM20" s="195" t="s">
        <v>122</v>
      </c>
      <c r="AN20" s="196"/>
      <c r="AO20" s="196"/>
      <c r="AP20" s="196"/>
      <c r="AQ20" s="196"/>
      <c r="AR20" s="196"/>
      <c r="AS20" s="197"/>
      <c r="AT20" s="189" t="s">
        <v>122</v>
      </c>
      <c r="AU20" s="190"/>
      <c r="AV20" s="190"/>
      <c r="AW20" s="190"/>
      <c r="AX20" s="190"/>
      <c r="AY20" s="190"/>
      <c r="AZ20" s="191"/>
      <c r="BA20" s="198">
        <f aca="true" t="shared" si="0" ref="BA20:BA43">BG20+BM20+BS20</f>
        <v>0</v>
      </c>
      <c r="BB20" s="208"/>
      <c r="BC20" s="208"/>
      <c r="BD20" s="208"/>
      <c r="BE20" s="208"/>
      <c r="BF20" s="209"/>
      <c r="BG20" s="198"/>
      <c r="BH20" s="199"/>
      <c r="BI20" s="199"/>
      <c r="BJ20" s="199"/>
      <c r="BK20" s="199"/>
      <c r="BL20" s="200"/>
      <c r="BM20" s="198"/>
      <c r="BN20" s="199"/>
      <c r="BO20" s="199"/>
      <c r="BP20" s="199"/>
      <c r="BQ20" s="199"/>
      <c r="BR20" s="200"/>
      <c r="BS20" s="192"/>
      <c r="BT20" s="193"/>
      <c r="BU20" s="193"/>
      <c r="BV20" s="193"/>
      <c r="BW20" s="194"/>
      <c r="BX20" s="1"/>
      <c r="BY20" s="1"/>
      <c r="BZ20" s="17"/>
      <c r="CA20" s="1"/>
      <c r="CB20" s="207"/>
      <c r="CC20" s="208"/>
      <c r="CD20" s="208"/>
      <c r="CE20" s="208"/>
      <c r="CF20" s="208"/>
      <c r="CG20" s="209"/>
      <c r="CH20" s="2"/>
      <c r="CI20" s="82"/>
      <c r="CJ20" s="207"/>
      <c r="CK20" s="208"/>
      <c r="CL20" s="208"/>
      <c r="CM20" s="208"/>
      <c r="CN20" s="208"/>
      <c r="CO20" s="209"/>
      <c r="CP20" s="177"/>
      <c r="CQ20" s="178"/>
      <c r="CR20" s="178"/>
      <c r="CS20" s="178"/>
      <c r="CT20" s="178"/>
      <c r="CU20" s="179"/>
      <c r="CV20" s="177"/>
      <c r="CW20" s="178"/>
      <c r="CX20" s="178"/>
      <c r="CY20" s="178"/>
      <c r="CZ20" s="179"/>
      <c r="DA20" s="177"/>
      <c r="DB20" s="178"/>
      <c r="DC20" s="178"/>
      <c r="DD20" s="178"/>
      <c r="DE20" s="179"/>
      <c r="DF20" s="22">
        <v>1</v>
      </c>
      <c r="DG20" s="69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</row>
    <row r="21" spans="1:210" ht="36" customHeight="1" hidden="1" outlineLevel="1">
      <c r="A21" s="177"/>
      <c r="B21" s="178"/>
      <c r="C21" s="178"/>
      <c r="D21" s="178"/>
      <c r="E21" s="178"/>
      <c r="F21" s="179"/>
      <c r="G21" s="159"/>
      <c r="H21" s="160"/>
      <c r="I21" s="160"/>
      <c r="J21" s="160"/>
      <c r="K21" s="160"/>
      <c r="L21" s="161"/>
      <c r="M21" s="102"/>
      <c r="N21" s="79"/>
      <c r="O21" s="102"/>
      <c r="P21" s="288"/>
      <c r="Q21" s="181"/>
      <c r="R21" s="181"/>
      <c r="S21" s="181"/>
      <c r="T21" s="181"/>
      <c r="U21" s="182"/>
      <c r="V21" s="183"/>
      <c r="W21" s="184"/>
      <c r="X21" s="184"/>
      <c r="Y21" s="184"/>
      <c r="Z21" s="184"/>
      <c r="AA21" s="185"/>
      <c r="AB21" s="4"/>
      <c r="AC21" s="102"/>
      <c r="AD21" s="3"/>
      <c r="AE21" s="3"/>
      <c r="AF21" s="189"/>
      <c r="AG21" s="190"/>
      <c r="AH21" s="190"/>
      <c r="AI21" s="190"/>
      <c r="AJ21" s="190"/>
      <c r="AK21" s="190"/>
      <c r="AL21" s="191"/>
      <c r="AM21" s="195" t="s">
        <v>122</v>
      </c>
      <c r="AN21" s="196"/>
      <c r="AO21" s="196"/>
      <c r="AP21" s="196"/>
      <c r="AQ21" s="196"/>
      <c r="AR21" s="196"/>
      <c r="AS21" s="197"/>
      <c r="AT21" s="189" t="s">
        <v>122</v>
      </c>
      <c r="AU21" s="190"/>
      <c r="AV21" s="190"/>
      <c r="AW21" s="190"/>
      <c r="AX21" s="190"/>
      <c r="AY21" s="190"/>
      <c r="AZ21" s="191"/>
      <c r="BA21" s="198">
        <f t="shared" si="0"/>
        <v>0</v>
      </c>
      <c r="BB21" s="208"/>
      <c r="BC21" s="208"/>
      <c r="BD21" s="208"/>
      <c r="BE21" s="208"/>
      <c r="BF21" s="209"/>
      <c r="BG21" s="198"/>
      <c r="BH21" s="199"/>
      <c r="BI21" s="199"/>
      <c r="BJ21" s="199"/>
      <c r="BK21" s="199"/>
      <c r="BL21" s="200"/>
      <c r="BM21" s="198"/>
      <c r="BN21" s="199"/>
      <c r="BO21" s="199"/>
      <c r="BP21" s="199"/>
      <c r="BQ21" s="199"/>
      <c r="BR21" s="200"/>
      <c r="BS21" s="192"/>
      <c r="BT21" s="193"/>
      <c r="BU21" s="193"/>
      <c r="BV21" s="193"/>
      <c r="BW21" s="194"/>
      <c r="BX21" s="1"/>
      <c r="BY21" s="1"/>
      <c r="BZ21" s="12"/>
      <c r="CA21" s="1"/>
      <c r="CB21" s="207"/>
      <c r="CC21" s="208"/>
      <c r="CD21" s="208"/>
      <c r="CE21" s="208"/>
      <c r="CF21" s="208"/>
      <c r="CG21" s="209"/>
      <c r="CH21" s="2"/>
      <c r="CI21" s="82"/>
      <c r="CJ21" s="207"/>
      <c r="CK21" s="208"/>
      <c r="CL21" s="208"/>
      <c r="CM21" s="208"/>
      <c r="CN21" s="208"/>
      <c r="CO21" s="209"/>
      <c r="CP21" s="177"/>
      <c r="CQ21" s="178"/>
      <c r="CR21" s="178"/>
      <c r="CS21" s="178"/>
      <c r="CT21" s="178"/>
      <c r="CU21" s="179"/>
      <c r="CV21" s="177"/>
      <c r="CW21" s="178"/>
      <c r="CX21" s="178"/>
      <c r="CY21" s="178"/>
      <c r="CZ21" s="179"/>
      <c r="DA21" s="177"/>
      <c r="DB21" s="178"/>
      <c r="DC21" s="178"/>
      <c r="DD21" s="178"/>
      <c r="DE21" s="179"/>
      <c r="DF21" s="1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</row>
    <row r="22" spans="1:210" ht="36" customHeight="1" hidden="1" outlineLevel="1">
      <c r="A22" s="177"/>
      <c r="B22" s="178"/>
      <c r="C22" s="178"/>
      <c r="D22" s="178"/>
      <c r="E22" s="178"/>
      <c r="F22" s="179"/>
      <c r="G22" s="159"/>
      <c r="H22" s="160"/>
      <c r="I22" s="160"/>
      <c r="J22" s="160"/>
      <c r="K22" s="160"/>
      <c r="L22" s="161"/>
      <c r="M22" s="102"/>
      <c r="N22" s="79"/>
      <c r="O22" s="102"/>
      <c r="P22" s="288"/>
      <c r="Q22" s="181"/>
      <c r="R22" s="181"/>
      <c r="S22" s="181"/>
      <c r="T22" s="181"/>
      <c r="U22" s="182"/>
      <c r="V22" s="183"/>
      <c r="W22" s="184"/>
      <c r="X22" s="184"/>
      <c r="Y22" s="184"/>
      <c r="Z22" s="184"/>
      <c r="AA22" s="185"/>
      <c r="AB22" s="4"/>
      <c r="AC22" s="102"/>
      <c r="AD22" s="3"/>
      <c r="AE22" s="3"/>
      <c r="AF22" s="189"/>
      <c r="AG22" s="190"/>
      <c r="AH22" s="190"/>
      <c r="AI22" s="190"/>
      <c r="AJ22" s="190"/>
      <c r="AK22" s="190"/>
      <c r="AL22" s="191"/>
      <c r="AM22" s="195" t="s">
        <v>122</v>
      </c>
      <c r="AN22" s="196"/>
      <c r="AO22" s="196"/>
      <c r="AP22" s="196"/>
      <c r="AQ22" s="196"/>
      <c r="AR22" s="196"/>
      <c r="AS22" s="197"/>
      <c r="AT22" s="189" t="s">
        <v>122</v>
      </c>
      <c r="AU22" s="190"/>
      <c r="AV22" s="190"/>
      <c r="AW22" s="190"/>
      <c r="AX22" s="190"/>
      <c r="AY22" s="190"/>
      <c r="AZ22" s="191"/>
      <c r="BA22" s="198">
        <f t="shared" si="0"/>
        <v>0</v>
      </c>
      <c r="BB22" s="208"/>
      <c r="BC22" s="208"/>
      <c r="BD22" s="208"/>
      <c r="BE22" s="208"/>
      <c r="BF22" s="209"/>
      <c r="BG22" s="198"/>
      <c r="BH22" s="199"/>
      <c r="BI22" s="199"/>
      <c r="BJ22" s="199"/>
      <c r="BK22" s="199"/>
      <c r="BL22" s="200"/>
      <c r="BM22" s="198"/>
      <c r="BN22" s="199"/>
      <c r="BO22" s="199"/>
      <c r="BP22" s="199"/>
      <c r="BQ22" s="199"/>
      <c r="BR22" s="200"/>
      <c r="BS22" s="192"/>
      <c r="BT22" s="193"/>
      <c r="BU22" s="193"/>
      <c r="BV22" s="193"/>
      <c r="BW22" s="194"/>
      <c r="BX22" s="1"/>
      <c r="BY22" s="1"/>
      <c r="BZ22" s="12"/>
      <c r="CA22" s="1"/>
      <c r="CB22" s="207"/>
      <c r="CC22" s="208"/>
      <c r="CD22" s="208"/>
      <c r="CE22" s="208"/>
      <c r="CF22" s="208"/>
      <c r="CG22" s="209"/>
      <c r="CH22" s="2"/>
      <c r="CI22" s="82"/>
      <c r="CJ22" s="207"/>
      <c r="CK22" s="208"/>
      <c r="CL22" s="208"/>
      <c r="CM22" s="208"/>
      <c r="CN22" s="208"/>
      <c r="CO22" s="209"/>
      <c r="CP22" s="177"/>
      <c r="CQ22" s="178"/>
      <c r="CR22" s="178"/>
      <c r="CS22" s="178"/>
      <c r="CT22" s="178"/>
      <c r="CU22" s="179"/>
      <c r="CV22" s="177"/>
      <c r="CW22" s="178"/>
      <c r="CX22" s="178"/>
      <c r="CY22" s="178"/>
      <c r="CZ22" s="179"/>
      <c r="DA22" s="177"/>
      <c r="DB22" s="178"/>
      <c r="DC22" s="178"/>
      <c r="DD22" s="178"/>
      <c r="DE22" s="179"/>
      <c r="DF22" s="1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</row>
    <row r="23" spans="1:210" ht="36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02"/>
      <c r="N23" s="79"/>
      <c r="O23" s="102"/>
      <c r="P23" s="288"/>
      <c r="Q23" s="181"/>
      <c r="R23" s="181"/>
      <c r="S23" s="181"/>
      <c r="T23" s="181"/>
      <c r="U23" s="182"/>
      <c r="V23" s="216"/>
      <c r="W23" s="217"/>
      <c r="X23" s="217"/>
      <c r="Y23" s="217"/>
      <c r="Z23" s="217"/>
      <c r="AA23" s="218"/>
      <c r="AB23" s="4"/>
      <c r="AC23" s="102"/>
      <c r="AD23" s="3"/>
      <c r="AE23" s="3"/>
      <c r="AF23" s="189"/>
      <c r="AG23" s="190"/>
      <c r="AH23" s="190"/>
      <c r="AI23" s="190"/>
      <c r="AJ23" s="190"/>
      <c r="AK23" s="190"/>
      <c r="AL23" s="191"/>
      <c r="AM23" s="195" t="s">
        <v>122</v>
      </c>
      <c r="AN23" s="196"/>
      <c r="AO23" s="196"/>
      <c r="AP23" s="196"/>
      <c r="AQ23" s="196"/>
      <c r="AR23" s="196"/>
      <c r="AS23" s="197"/>
      <c r="AT23" s="189" t="s">
        <v>122</v>
      </c>
      <c r="AU23" s="190"/>
      <c r="AV23" s="190"/>
      <c r="AW23" s="190"/>
      <c r="AX23" s="190"/>
      <c r="AY23" s="190"/>
      <c r="AZ23" s="191"/>
      <c r="BA23" s="198">
        <f t="shared" si="0"/>
        <v>0</v>
      </c>
      <c r="BB23" s="208"/>
      <c r="BC23" s="208"/>
      <c r="BD23" s="208"/>
      <c r="BE23" s="208"/>
      <c r="BF23" s="209"/>
      <c r="BG23" s="198"/>
      <c r="BH23" s="199"/>
      <c r="BI23" s="199"/>
      <c r="BJ23" s="199"/>
      <c r="BK23" s="199"/>
      <c r="BL23" s="200"/>
      <c r="BM23" s="198"/>
      <c r="BN23" s="199"/>
      <c r="BO23" s="199"/>
      <c r="BP23" s="199"/>
      <c r="BQ23" s="199"/>
      <c r="BR23" s="200"/>
      <c r="BS23" s="192"/>
      <c r="BT23" s="193"/>
      <c r="BU23" s="193"/>
      <c r="BV23" s="193"/>
      <c r="BW23" s="194"/>
      <c r="BX23" s="1"/>
      <c r="BY23" s="1"/>
      <c r="BZ23" s="12"/>
      <c r="CA23" s="1"/>
      <c r="CB23" s="207"/>
      <c r="CC23" s="208"/>
      <c r="CD23" s="208"/>
      <c r="CE23" s="208"/>
      <c r="CF23" s="208"/>
      <c r="CG23" s="209"/>
      <c r="CH23" s="2"/>
      <c r="CI23" s="82"/>
      <c r="CJ23" s="207"/>
      <c r="CK23" s="208"/>
      <c r="CL23" s="208"/>
      <c r="CM23" s="208"/>
      <c r="CN23" s="208"/>
      <c r="CO23" s="209"/>
      <c r="CP23" s="177"/>
      <c r="CQ23" s="178"/>
      <c r="CR23" s="178"/>
      <c r="CS23" s="178"/>
      <c r="CT23" s="178"/>
      <c r="CU23" s="179"/>
      <c r="CV23" s="177"/>
      <c r="CW23" s="178"/>
      <c r="CX23" s="178"/>
      <c r="CY23" s="178"/>
      <c r="CZ23" s="179"/>
      <c r="DA23" s="177"/>
      <c r="DB23" s="178"/>
      <c r="DC23" s="178"/>
      <c r="DD23" s="178"/>
      <c r="DE23" s="179"/>
      <c r="DF23" s="1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</row>
    <row r="24" spans="1:210" ht="36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02"/>
      <c r="N24" s="79"/>
      <c r="O24" s="102"/>
      <c r="P24" s="288"/>
      <c r="Q24" s="181"/>
      <c r="R24" s="181"/>
      <c r="S24" s="181"/>
      <c r="T24" s="181"/>
      <c r="U24" s="182"/>
      <c r="V24" s="216"/>
      <c r="W24" s="217"/>
      <c r="X24" s="217"/>
      <c r="Y24" s="217"/>
      <c r="Z24" s="217"/>
      <c r="AA24" s="218"/>
      <c r="AB24" s="4"/>
      <c r="AC24" s="102"/>
      <c r="AD24" s="3"/>
      <c r="AE24" s="3"/>
      <c r="AF24" s="189"/>
      <c r="AG24" s="190"/>
      <c r="AH24" s="190"/>
      <c r="AI24" s="190"/>
      <c r="AJ24" s="190"/>
      <c r="AK24" s="190"/>
      <c r="AL24" s="191"/>
      <c r="AM24" s="195" t="s">
        <v>122</v>
      </c>
      <c r="AN24" s="196"/>
      <c r="AO24" s="196"/>
      <c r="AP24" s="196"/>
      <c r="AQ24" s="196"/>
      <c r="AR24" s="196"/>
      <c r="AS24" s="197"/>
      <c r="AT24" s="189" t="s">
        <v>122</v>
      </c>
      <c r="AU24" s="190"/>
      <c r="AV24" s="190"/>
      <c r="AW24" s="190"/>
      <c r="AX24" s="190"/>
      <c r="AY24" s="190"/>
      <c r="AZ24" s="191"/>
      <c r="BA24" s="198">
        <f t="shared" si="0"/>
        <v>0</v>
      </c>
      <c r="BB24" s="208"/>
      <c r="BC24" s="208"/>
      <c r="BD24" s="208"/>
      <c r="BE24" s="208"/>
      <c r="BF24" s="209"/>
      <c r="BG24" s="198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200"/>
      <c r="BS24" s="192"/>
      <c r="BT24" s="193"/>
      <c r="BU24" s="193"/>
      <c r="BV24" s="193"/>
      <c r="BW24" s="194"/>
      <c r="BX24" s="1"/>
      <c r="BY24" s="1"/>
      <c r="BZ24" s="12"/>
      <c r="CA24" s="1"/>
      <c r="CB24" s="207"/>
      <c r="CC24" s="208"/>
      <c r="CD24" s="208"/>
      <c r="CE24" s="208"/>
      <c r="CF24" s="208"/>
      <c r="CG24" s="209"/>
      <c r="CH24" s="2"/>
      <c r="CI24" s="82"/>
      <c r="CJ24" s="207"/>
      <c r="CK24" s="208"/>
      <c r="CL24" s="208"/>
      <c r="CM24" s="208"/>
      <c r="CN24" s="208"/>
      <c r="CO24" s="209"/>
      <c r="CP24" s="177"/>
      <c r="CQ24" s="178"/>
      <c r="CR24" s="178"/>
      <c r="CS24" s="178"/>
      <c r="CT24" s="178"/>
      <c r="CU24" s="179"/>
      <c r="CV24" s="177"/>
      <c r="CW24" s="178"/>
      <c r="CX24" s="178"/>
      <c r="CY24" s="178"/>
      <c r="CZ24" s="179"/>
      <c r="DA24" s="177"/>
      <c r="DB24" s="178"/>
      <c r="DC24" s="178"/>
      <c r="DD24" s="178"/>
      <c r="DE24" s="179"/>
      <c r="DF24" s="1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</row>
    <row r="25" spans="1:210" ht="36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79"/>
      <c r="N25" s="79"/>
      <c r="O25" s="79"/>
      <c r="P25" s="288"/>
      <c r="Q25" s="181"/>
      <c r="R25" s="181"/>
      <c r="S25" s="181"/>
      <c r="T25" s="181"/>
      <c r="U25" s="182"/>
      <c r="V25" s="216"/>
      <c r="W25" s="217"/>
      <c r="X25" s="217"/>
      <c r="Y25" s="217"/>
      <c r="Z25" s="217"/>
      <c r="AA25" s="218"/>
      <c r="AB25" s="4"/>
      <c r="AC25" s="79"/>
      <c r="AD25" s="3"/>
      <c r="AE25" s="3"/>
      <c r="AF25" s="289"/>
      <c r="AG25" s="290"/>
      <c r="AH25" s="290"/>
      <c r="AI25" s="290"/>
      <c r="AJ25" s="290"/>
      <c r="AK25" s="290"/>
      <c r="AL25" s="291"/>
      <c r="AM25" s="195" t="s">
        <v>122</v>
      </c>
      <c r="AN25" s="196"/>
      <c r="AO25" s="196"/>
      <c r="AP25" s="196"/>
      <c r="AQ25" s="196"/>
      <c r="AR25" s="196"/>
      <c r="AS25" s="197"/>
      <c r="AT25" s="189" t="s">
        <v>122</v>
      </c>
      <c r="AU25" s="190"/>
      <c r="AV25" s="190"/>
      <c r="AW25" s="190"/>
      <c r="AX25" s="190"/>
      <c r="AY25" s="190"/>
      <c r="AZ25" s="191"/>
      <c r="BA25" s="198">
        <f t="shared" si="0"/>
        <v>0</v>
      </c>
      <c r="BB25" s="208"/>
      <c r="BC25" s="208"/>
      <c r="BD25" s="208"/>
      <c r="BE25" s="208"/>
      <c r="BF25" s="209"/>
      <c r="BG25" s="198"/>
      <c r="BH25" s="199"/>
      <c r="BI25" s="199"/>
      <c r="BJ25" s="199"/>
      <c r="BK25" s="199"/>
      <c r="BL25" s="200"/>
      <c r="BM25" s="198"/>
      <c r="BN25" s="199"/>
      <c r="BO25" s="199"/>
      <c r="BP25" s="199"/>
      <c r="BQ25" s="199"/>
      <c r="BR25" s="200"/>
      <c r="BS25" s="192"/>
      <c r="BT25" s="193"/>
      <c r="BU25" s="193"/>
      <c r="BV25" s="193"/>
      <c r="BW25" s="194"/>
      <c r="BX25" s="1"/>
      <c r="BY25" s="1"/>
      <c r="BZ25" s="12"/>
      <c r="CA25" s="1"/>
      <c r="CB25" s="207"/>
      <c r="CC25" s="208"/>
      <c r="CD25" s="208"/>
      <c r="CE25" s="208"/>
      <c r="CF25" s="208"/>
      <c r="CG25" s="209"/>
      <c r="CH25" s="2"/>
      <c r="CI25" s="82"/>
      <c r="CJ25" s="207"/>
      <c r="CK25" s="208"/>
      <c r="CL25" s="208"/>
      <c r="CM25" s="208"/>
      <c r="CN25" s="208"/>
      <c r="CO25" s="209"/>
      <c r="CP25" s="177"/>
      <c r="CQ25" s="178"/>
      <c r="CR25" s="178"/>
      <c r="CS25" s="178"/>
      <c r="CT25" s="178"/>
      <c r="CU25" s="179"/>
      <c r="CV25" s="177"/>
      <c r="CW25" s="178"/>
      <c r="CX25" s="178"/>
      <c r="CY25" s="178"/>
      <c r="CZ25" s="179"/>
      <c r="DA25" s="177"/>
      <c r="DB25" s="178"/>
      <c r="DC25" s="178"/>
      <c r="DD25" s="178"/>
      <c r="DE25" s="179"/>
      <c r="DF25" s="1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</row>
    <row r="26" spans="1:210" ht="36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02"/>
      <c r="N26" s="79"/>
      <c r="O26" s="102"/>
      <c r="P26" s="288"/>
      <c r="Q26" s="181"/>
      <c r="R26" s="181"/>
      <c r="S26" s="181"/>
      <c r="T26" s="181"/>
      <c r="U26" s="182"/>
      <c r="V26" s="216"/>
      <c r="W26" s="217"/>
      <c r="X26" s="217"/>
      <c r="Y26" s="217"/>
      <c r="Z26" s="217"/>
      <c r="AA26" s="218"/>
      <c r="AB26" s="4"/>
      <c r="AC26" s="102"/>
      <c r="AD26" s="3"/>
      <c r="AE26" s="3"/>
      <c r="AF26" s="189"/>
      <c r="AG26" s="190"/>
      <c r="AH26" s="190"/>
      <c r="AI26" s="190"/>
      <c r="AJ26" s="190"/>
      <c r="AK26" s="190"/>
      <c r="AL26" s="191"/>
      <c r="AM26" s="195" t="s">
        <v>122</v>
      </c>
      <c r="AN26" s="196"/>
      <c r="AO26" s="196"/>
      <c r="AP26" s="196"/>
      <c r="AQ26" s="196"/>
      <c r="AR26" s="196"/>
      <c r="AS26" s="197"/>
      <c r="AT26" s="189" t="s">
        <v>122</v>
      </c>
      <c r="AU26" s="190"/>
      <c r="AV26" s="190"/>
      <c r="AW26" s="190"/>
      <c r="AX26" s="190"/>
      <c r="AY26" s="190"/>
      <c r="AZ26" s="191"/>
      <c r="BA26" s="198">
        <f t="shared" si="0"/>
        <v>0</v>
      </c>
      <c r="BB26" s="208"/>
      <c r="BC26" s="208"/>
      <c r="BD26" s="208"/>
      <c r="BE26" s="208"/>
      <c r="BF26" s="209"/>
      <c r="BG26" s="198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200"/>
      <c r="BS26" s="192"/>
      <c r="BT26" s="193"/>
      <c r="BU26" s="193"/>
      <c r="BV26" s="193"/>
      <c r="BW26" s="194"/>
      <c r="BX26" s="1"/>
      <c r="BY26" s="1"/>
      <c r="BZ26" s="12"/>
      <c r="CA26" s="1"/>
      <c r="CB26" s="207"/>
      <c r="CC26" s="208"/>
      <c r="CD26" s="208"/>
      <c r="CE26" s="208"/>
      <c r="CF26" s="208"/>
      <c r="CG26" s="209"/>
      <c r="CH26" s="2"/>
      <c r="CI26" s="82"/>
      <c r="CJ26" s="207"/>
      <c r="CK26" s="208"/>
      <c r="CL26" s="208"/>
      <c r="CM26" s="208"/>
      <c r="CN26" s="208"/>
      <c r="CO26" s="209"/>
      <c r="CP26" s="177"/>
      <c r="CQ26" s="178"/>
      <c r="CR26" s="178"/>
      <c r="CS26" s="178"/>
      <c r="CT26" s="178"/>
      <c r="CU26" s="179"/>
      <c r="CV26" s="177"/>
      <c r="CW26" s="178"/>
      <c r="CX26" s="178"/>
      <c r="CY26" s="178"/>
      <c r="CZ26" s="179"/>
      <c r="DA26" s="177"/>
      <c r="DB26" s="178"/>
      <c r="DC26" s="178"/>
      <c r="DD26" s="178"/>
      <c r="DE26" s="179"/>
      <c r="DF26" s="1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</row>
    <row r="27" spans="1:210" ht="36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02"/>
      <c r="N27" s="79"/>
      <c r="O27" s="102"/>
      <c r="P27" s="288"/>
      <c r="Q27" s="181"/>
      <c r="R27" s="181"/>
      <c r="S27" s="181"/>
      <c r="T27" s="181"/>
      <c r="U27" s="182"/>
      <c r="V27" s="216"/>
      <c r="W27" s="217"/>
      <c r="X27" s="217"/>
      <c r="Y27" s="217"/>
      <c r="Z27" s="217"/>
      <c r="AA27" s="218"/>
      <c r="AB27" s="4"/>
      <c r="AC27" s="102"/>
      <c r="AD27" s="3"/>
      <c r="AE27" s="3"/>
      <c r="AF27" s="189"/>
      <c r="AG27" s="190"/>
      <c r="AH27" s="190"/>
      <c r="AI27" s="190"/>
      <c r="AJ27" s="190"/>
      <c r="AK27" s="190"/>
      <c r="AL27" s="191"/>
      <c r="AM27" s="195" t="s">
        <v>122</v>
      </c>
      <c r="AN27" s="196"/>
      <c r="AO27" s="196"/>
      <c r="AP27" s="196"/>
      <c r="AQ27" s="196"/>
      <c r="AR27" s="196"/>
      <c r="AS27" s="197"/>
      <c r="AT27" s="189" t="s">
        <v>122</v>
      </c>
      <c r="AU27" s="190"/>
      <c r="AV27" s="190"/>
      <c r="AW27" s="190"/>
      <c r="AX27" s="190"/>
      <c r="AY27" s="190"/>
      <c r="AZ27" s="191"/>
      <c r="BA27" s="198">
        <f t="shared" si="0"/>
        <v>0</v>
      </c>
      <c r="BB27" s="208"/>
      <c r="BC27" s="208"/>
      <c r="BD27" s="208"/>
      <c r="BE27" s="208"/>
      <c r="BF27" s="209"/>
      <c r="BG27" s="198"/>
      <c r="BH27" s="199"/>
      <c r="BI27" s="199"/>
      <c r="BJ27" s="199"/>
      <c r="BK27" s="199"/>
      <c r="BL27" s="200"/>
      <c r="BM27" s="198"/>
      <c r="BN27" s="199"/>
      <c r="BO27" s="199"/>
      <c r="BP27" s="199"/>
      <c r="BQ27" s="199"/>
      <c r="BR27" s="200"/>
      <c r="BS27" s="192"/>
      <c r="BT27" s="193"/>
      <c r="BU27" s="193"/>
      <c r="BV27" s="193"/>
      <c r="BW27" s="194"/>
      <c r="BX27" s="1"/>
      <c r="BY27" s="1"/>
      <c r="BZ27" s="12"/>
      <c r="CA27" s="1"/>
      <c r="CB27" s="207"/>
      <c r="CC27" s="208"/>
      <c r="CD27" s="208"/>
      <c r="CE27" s="208"/>
      <c r="CF27" s="208"/>
      <c r="CG27" s="209"/>
      <c r="CH27" s="2"/>
      <c r="CI27" s="82"/>
      <c r="CJ27" s="207"/>
      <c r="CK27" s="208"/>
      <c r="CL27" s="208"/>
      <c r="CM27" s="208"/>
      <c r="CN27" s="208"/>
      <c r="CO27" s="209"/>
      <c r="CP27" s="177"/>
      <c r="CQ27" s="178"/>
      <c r="CR27" s="178"/>
      <c r="CS27" s="178"/>
      <c r="CT27" s="178"/>
      <c r="CU27" s="179"/>
      <c r="CV27" s="177"/>
      <c r="CW27" s="178"/>
      <c r="CX27" s="178"/>
      <c r="CY27" s="178"/>
      <c r="CZ27" s="179"/>
      <c r="DA27" s="177"/>
      <c r="DB27" s="178"/>
      <c r="DC27" s="178"/>
      <c r="DD27" s="178"/>
      <c r="DE27" s="179"/>
      <c r="DF27" s="1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</row>
    <row r="28" spans="1:210" ht="36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02"/>
      <c r="N28" s="79"/>
      <c r="O28" s="102"/>
      <c r="P28" s="288"/>
      <c r="Q28" s="181"/>
      <c r="R28" s="181"/>
      <c r="S28" s="181"/>
      <c r="T28" s="181"/>
      <c r="U28" s="182"/>
      <c r="V28" s="216"/>
      <c r="W28" s="217"/>
      <c r="X28" s="217"/>
      <c r="Y28" s="217"/>
      <c r="Z28" s="217"/>
      <c r="AA28" s="218"/>
      <c r="AB28" s="4"/>
      <c r="AC28" s="102"/>
      <c r="AD28" s="3"/>
      <c r="AE28" s="3"/>
      <c r="AF28" s="189"/>
      <c r="AG28" s="190"/>
      <c r="AH28" s="190"/>
      <c r="AI28" s="190"/>
      <c r="AJ28" s="190"/>
      <c r="AK28" s="190"/>
      <c r="AL28" s="191"/>
      <c r="AM28" s="195" t="s">
        <v>122</v>
      </c>
      <c r="AN28" s="196"/>
      <c r="AO28" s="196"/>
      <c r="AP28" s="196"/>
      <c r="AQ28" s="196"/>
      <c r="AR28" s="196"/>
      <c r="AS28" s="197"/>
      <c r="AT28" s="189" t="s">
        <v>122</v>
      </c>
      <c r="AU28" s="190"/>
      <c r="AV28" s="190"/>
      <c r="AW28" s="190"/>
      <c r="AX28" s="190"/>
      <c r="AY28" s="190"/>
      <c r="AZ28" s="191"/>
      <c r="BA28" s="198">
        <f t="shared" si="0"/>
        <v>0</v>
      </c>
      <c r="BB28" s="208"/>
      <c r="BC28" s="208"/>
      <c r="BD28" s="208"/>
      <c r="BE28" s="208"/>
      <c r="BF28" s="209"/>
      <c r="BG28" s="198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200"/>
      <c r="BS28" s="192"/>
      <c r="BT28" s="193"/>
      <c r="BU28" s="193"/>
      <c r="BV28" s="193"/>
      <c r="BW28" s="194"/>
      <c r="BX28" s="1"/>
      <c r="BY28" s="1"/>
      <c r="BZ28" s="12"/>
      <c r="CA28" s="1"/>
      <c r="CB28" s="207"/>
      <c r="CC28" s="208"/>
      <c r="CD28" s="208"/>
      <c r="CE28" s="208"/>
      <c r="CF28" s="208"/>
      <c r="CG28" s="209"/>
      <c r="CH28" s="2"/>
      <c r="CI28" s="82"/>
      <c r="CJ28" s="207"/>
      <c r="CK28" s="208"/>
      <c r="CL28" s="208"/>
      <c r="CM28" s="208"/>
      <c r="CN28" s="208"/>
      <c r="CO28" s="209"/>
      <c r="CP28" s="177"/>
      <c r="CQ28" s="178"/>
      <c r="CR28" s="178"/>
      <c r="CS28" s="178"/>
      <c r="CT28" s="178"/>
      <c r="CU28" s="179"/>
      <c r="CV28" s="177"/>
      <c r="CW28" s="178"/>
      <c r="CX28" s="178"/>
      <c r="CY28" s="178"/>
      <c r="CZ28" s="179"/>
      <c r="DA28" s="177"/>
      <c r="DB28" s="178"/>
      <c r="DC28" s="178"/>
      <c r="DD28" s="178"/>
      <c r="DE28" s="179"/>
      <c r="DF28" s="1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</row>
    <row r="29" spans="1:210" ht="14.25" customHeight="1" hidden="1" outlineLevel="1">
      <c r="A29" s="177" t="s">
        <v>102</v>
      </c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5"/>
      <c r="N29" s="63"/>
      <c r="O29" s="63"/>
      <c r="P29" s="213"/>
      <c r="Q29" s="214"/>
      <c r="R29" s="214"/>
      <c r="S29" s="214"/>
      <c r="T29" s="214"/>
      <c r="U29" s="215"/>
      <c r="V29" s="216"/>
      <c r="W29" s="217"/>
      <c r="X29" s="217"/>
      <c r="Y29" s="217"/>
      <c r="Z29" s="217"/>
      <c r="AA29" s="218"/>
      <c r="AB29" s="5"/>
      <c r="AC29" s="33"/>
      <c r="AD29" s="3"/>
      <c r="AE29" s="3"/>
      <c r="AF29" s="189"/>
      <c r="AG29" s="190"/>
      <c r="AH29" s="190"/>
      <c r="AI29" s="190"/>
      <c r="AJ29" s="190"/>
      <c r="AK29" s="190"/>
      <c r="AL29" s="191"/>
      <c r="AM29" s="189"/>
      <c r="AN29" s="190"/>
      <c r="AO29" s="190"/>
      <c r="AP29" s="190"/>
      <c r="AQ29" s="190"/>
      <c r="AR29" s="190"/>
      <c r="AS29" s="191"/>
      <c r="AT29" s="189"/>
      <c r="AU29" s="190"/>
      <c r="AV29" s="190"/>
      <c r="AW29" s="190"/>
      <c r="AX29" s="190"/>
      <c r="AY29" s="190"/>
      <c r="AZ29" s="191"/>
      <c r="BA29" s="207">
        <f t="shared" si="0"/>
        <v>0</v>
      </c>
      <c r="BB29" s="208"/>
      <c r="BC29" s="208"/>
      <c r="BD29" s="208"/>
      <c r="BE29" s="208"/>
      <c r="BF29" s="209"/>
      <c r="BG29" s="198"/>
      <c r="BH29" s="199"/>
      <c r="BI29" s="199"/>
      <c r="BJ29" s="199"/>
      <c r="BK29" s="199"/>
      <c r="BL29" s="200"/>
      <c r="BM29" s="198"/>
      <c r="BN29" s="199"/>
      <c r="BO29" s="199"/>
      <c r="BP29" s="199"/>
      <c r="BQ29" s="199"/>
      <c r="BR29" s="200"/>
      <c r="BS29" s="192">
        <f aca="true" t="shared" si="1" ref="BS29:BS43">CA29</f>
        <v>0</v>
      </c>
      <c r="BT29" s="193"/>
      <c r="BU29" s="193"/>
      <c r="BV29" s="193"/>
      <c r="BW29" s="194"/>
      <c r="BX29" s="1"/>
      <c r="BY29" s="1"/>
      <c r="BZ29" s="12"/>
      <c r="CA29" s="1"/>
      <c r="CB29" s="207"/>
      <c r="CC29" s="208"/>
      <c r="CD29" s="208"/>
      <c r="CE29" s="208"/>
      <c r="CF29" s="208"/>
      <c r="CG29" s="209"/>
      <c r="CH29" s="2"/>
      <c r="CI29" s="82"/>
      <c r="CJ29" s="207"/>
      <c r="CK29" s="208"/>
      <c r="CL29" s="208"/>
      <c r="CM29" s="208"/>
      <c r="CN29" s="208"/>
      <c r="CO29" s="209"/>
      <c r="CP29" s="177"/>
      <c r="CQ29" s="178"/>
      <c r="CR29" s="178"/>
      <c r="CS29" s="178"/>
      <c r="CT29" s="178"/>
      <c r="CU29" s="179"/>
      <c r="CV29" s="177"/>
      <c r="CW29" s="178"/>
      <c r="CX29" s="178"/>
      <c r="CY29" s="178"/>
      <c r="CZ29" s="179"/>
      <c r="DA29" s="177"/>
      <c r="DB29" s="178"/>
      <c r="DC29" s="178"/>
      <c r="DD29" s="178"/>
      <c r="DE29" s="179"/>
      <c r="DF29" s="1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</row>
    <row r="30" spans="1:210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5"/>
      <c r="N30" s="63"/>
      <c r="O30" s="63"/>
      <c r="P30" s="213"/>
      <c r="Q30" s="214"/>
      <c r="R30" s="214"/>
      <c r="S30" s="214"/>
      <c r="T30" s="214"/>
      <c r="U30" s="215"/>
      <c r="V30" s="216"/>
      <c r="W30" s="217"/>
      <c r="X30" s="217"/>
      <c r="Y30" s="217"/>
      <c r="Z30" s="217"/>
      <c r="AA30" s="218"/>
      <c r="AB30" s="4"/>
      <c r="AC30" s="33"/>
      <c r="AD30" s="3"/>
      <c r="AE30" s="3"/>
      <c r="AF30" s="189"/>
      <c r="AG30" s="190"/>
      <c r="AH30" s="190"/>
      <c r="AI30" s="190"/>
      <c r="AJ30" s="190"/>
      <c r="AK30" s="190"/>
      <c r="AL30" s="191"/>
      <c r="AM30" s="189"/>
      <c r="AN30" s="190"/>
      <c r="AO30" s="190"/>
      <c r="AP30" s="190"/>
      <c r="AQ30" s="190"/>
      <c r="AR30" s="190"/>
      <c r="AS30" s="191"/>
      <c r="AT30" s="189"/>
      <c r="AU30" s="190"/>
      <c r="AV30" s="190"/>
      <c r="AW30" s="190"/>
      <c r="AX30" s="190"/>
      <c r="AY30" s="190"/>
      <c r="AZ30" s="191"/>
      <c r="BA30" s="207">
        <f t="shared" si="0"/>
        <v>0</v>
      </c>
      <c r="BB30" s="208"/>
      <c r="BC30" s="208"/>
      <c r="BD30" s="208"/>
      <c r="BE30" s="208"/>
      <c r="BF30" s="209"/>
      <c r="BG30" s="198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200"/>
      <c r="BS30" s="192">
        <f t="shared" si="1"/>
        <v>0</v>
      </c>
      <c r="BT30" s="193"/>
      <c r="BU30" s="193"/>
      <c r="BV30" s="193"/>
      <c r="BW30" s="194"/>
      <c r="BX30" s="1"/>
      <c r="BY30" s="1"/>
      <c r="BZ30" s="12"/>
      <c r="CA30" s="1"/>
      <c r="CB30" s="207"/>
      <c r="CC30" s="208"/>
      <c r="CD30" s="208"/>
      <c r="CE30" s="208"/>
      <c r="CF30" s="208"/>
      <c r="CG30" s="209"/>
      <c r="CH30" s="2"/>
      <c r="CI30" s="82"/>
      <c r="CJ30" s="207"/>
      <c r="CK30" s="208"/>
      <c r="CL30" s="208"/>
      <c r="CM30" s="208"/>
      <c r="CN30" s="208"/>
      <c r="CO30" s="209"/>
      <c r="CP30" s="177"/>
      <c r="CQ30" s="178"/>
      <c r="CR30" s="178"/>
      <c r="CS30" s="178"/>
      <c r="CT30" s="178"/>
      <c r="CU30" s="179"/>
      <c r="CV30" s="177"/>
      <c r="CW30" s="178"/>
      <c r="CX30" s="178"/>
      <c r="CY30" s="178"/>
      <c r="CZ30" s="179"/>
      <c r="DA30" s="177"/>
      <c r="DB30" s="178"/>
      <c r="DC30" s="178"/>
      <c r="DD30" s="178"/>
      <c r="DE30" s="179"/>
      <c r="DF30" s="1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</row>
    <row r="31" spans="1:210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5"/>
      <c r="N31" s="63"/>
      <c r="O31" s="63"/>
      <c r="P31" s="213"/>
      <c r="Q31" s="214"/>
      <c r="R31" s="214"/>
      <c r="S31" s="214"/>
      <c r="T31" s="214"/>
      <c r="U31" s="215"/>
      <c r="V31" s="216"/>
      <c r="W31" s="217"/>
      <c r="X31" s="217"/>
      <c r="Y31" s="217"/>
      <c r="Z31" s="217"/>
      <c r="AA31" s="218"/>
      <c r="AB31" s="4"/>
      <c r="AC31" s="33"/>
      <c r="AD31" s="3"/>
      <c r="AE31" s="3"/>
      <c r="AF31" s="189"/>
      <c r="AG31" s="190"/>
      <c r="AH31" s="190"/>
      <c r="AI31" s="190"/>
      <c r="AJ31" s="190"/>
      <c r="AK31" s="190"/>
      <c r="AL31" s="191"/>
      <c r="AM31" s="189"/>
      <c r="AN31" s="190"/>
      <c r="AO31" s="190"/>
      <c r="AP31" s="190"/>
      <c r="AQ31" s="190"/>
      <c r="AR31" s="190"/>
      <c r="AS31" s="191"/>
      <c r="AT31" s="189"/>
      <c r="AU31" s="190"/>
      <c r="AV31" s="190"/>
      <c r="AW31" s="190"/>
      <c r="AX31" s="190"/>
      <c r="AY31" s="190"/>
      <c r="AZ31" s="191"/>
      <c r="BA31" s="207">
        <f t="shared" si="0"/>
        <v>0</v>
      </c>
      <c r="BB31" s="208"/>
      <c r="BC31" s="208"/>
      <c r="BD31" s="208"/>
      <c r="BE31" s="208"/>
      <c r="BF31" s="209"/>
      <c r="BG31" s="198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200"/>
      <c r="BS31" s="192">
        <f t="shared" si="1"/>
        <v>0</v>
      </c>
      <c r="BT31" s="193"/>
      <c r="BU31" s="193"/>
      <c r="BV31" s="193"/>
      <c r="BW31" s="194"/>
      <c r="BX31" s="1"/>
      <c r="BY31" s="1"/>
      <c r="BZ31" s="12"/>
      <c r="CA31" s="1"/>
      <c r="CB31" s="207"/>
      <c r="CC31" s="208"/>
      <c r="CD31" s="208"/>
      <c r="CE31" s="208"/>
      <c r="CF31" s="208"/>
      <c r="CG31" s="209"/>
      <c r="CH31" s="2"/>
      <c r="CI31" s="82"/>
      <c r="CJ31" s="207"/>
      <c r="CK31" s="208"/>
      <c r="CL31" s="208"/>
      <c r="CM31" s="208"/>
      <c r="CN31" s="208"/>
      <c r="CO31" s="209"/>
      <c r="CP31" s="177"/>
      <c r="CQ31" s="178"/>
      <c r="CR31" s="178"/>
      <c r="CS31" s="178"/>
      <c r="CT31" s="178"/>
      <c r="CU31" s="179"/>
      <c r="CV31" s="177"/>
      <c r="CW31" s="178"/>
      <c r="CX31" s="178"/>
      <c r="CY31" s="178"/>
      <c r="CZ31" s="179"/>
      <c r="DA31" s="177"/>
      <c r="DB31" s="178"/>
      <c r="DC31" s="178"/>
      <c r="DD31" s="178"/>
      <c r="DE31" s="179"/>
      <c r="DF31" s="1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</row>
    <row r="32" spans="1:210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5"/>
      <c r="N32" s="63"/>
      <c r="O32" s="63"/>
      <c r="P32" s="213"/>
      <c r="Q32" s="214"/>
      <c r="R32" s="214"/>
      <c r="S32" s="214"/>
      <c r="T32" s="214"/>
      <c r="U32" s="215"/>
      <c r="V32" s="216"/>
      <c r="W32" s="217"/>
      <c r="X32" s="217"/>
      <c r="Y32" s="217"/>
      <c r="Z32" s="217"/>
      <c r="AA32" s="218"/>
      <c r="AB32" s="5"/>
      <c r="AC32" s="33"/>
      <c r="AD32" s="3"/>
      <c r="AE32" s="3"/>
      <c r="AF32" s="189"/>
      <c r="AG32" s="190"/>
      <c r="AH32" s="190"/>
      <c r="AI32" s="190"/>
      <c r="AJ32" s="190"/>
      <c r="AK32" s="190"/>
      <c r="AL32" s="191"/>
      <c r="AM32" s="189"/>
      <c r="AN32" s="190"/>
      <c r="AO32" s="190"/>
      <c r="AP32" s="190"/>
      <c r="AQ32" s="190"/>
      <c r="AR32" s="190"/>
      <c r="AS32" s="191"/>
      <c r="AT32" s="189"/>
      <c r="AU32" s="190"/>
      <c r="AV32" s="190"/>
      <c r="AW32" s="190"/>
      <c r="AX32" s="190"/>
      <c r="AY32" s="190"/>
      <c r="AZ32" s="191"/>
      <c r="BA32" s="207">
        <f t="shared" si="0"/>
        <v>0</v>
      </c>
      <c r="BB32" s="208"/>
      <c r="BC32" s="208"/>
      <c r="BD32" s="208"/>
      <c r="BE32" s="208"/>
      <c r="BF32" s="209"/>
      <c r="BG32" s="198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200"/>
      <c r="BS32" s="192">
        <f t="shared" si="1"/>
        <v>0</v>
      </c>
      <c r="BT32" s="193"/>
      <c r="BU32" s="193"/>
      <c r="BV32" s="193"/>
      <c r="BW32" s="194"/>
      <c r="BX32" s="1"/>
      <c r="BY32" s="1"/>
      <c r="BZ32" s="12"/>
      <c r="CA32" s="1"/>
      <c r="CB32" s="207"/>
      <c r="CC32" s="208"/>
      <c r="CD32" s="208"/>
      <c r="CE32" s="208"/>
      <c r="CF32" s="208"/>
      <c r="CG32" s="209"/>
      <c r="CH32" s="2"/>
      <c r="CI32" s="82"/>
      <c r="CJ32" s="207"/>
      <c r="CK32" s="208"/>
      <c r="CL32" s="208"/>
      <c r="CM32" s="208"/>
      <c r="CN32" s="208"/>
      <c r="CO32" s="209"/>
      <c r="CP32" s="177"/>
      <c r="CQ32" s="178"/>
      <c r="CR32" s="178"/>
      <c r="CS32" s="178"/>
      <c r="CT32" s="178"/>
      <c r="CU32" s="179"/>
      <c r="CV32" s="177"/>
      <c r="CW32" s="178"/>
      <c r="CX32" s="178"/>
      <c r="CY32" s="178"/>
      <c r="CZ32" s="179"/>
      <c r="DA32" s="177"/>
      <c r="DB32" s="178"/>
      <c r="DC32" s="178"/>
      <c r="DD32" s="178"/>
      <c r="DE32" s="179"/>
      <c r="DF32" s="1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</row>
    <row r="33" spans="1:210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5"/>
      <c r="N33" s="63"/>
      <c r="O33" s="63"/>
      <c r="P33" s="213"/>
      <c r="Q33" s="214"/>
      <c r="R33" s="214"/>
      <c r="S33" s="214"/>
      <c r="T33" s="214"/>
      <c r="U33" s="215"/>
      <c r="V33" s="216"/>
      <c r="W33" s="217"/>
      <c r="X33" s="217"/>
      <c r="Y33" s="217"/>
      <c r="Z33" s="217"/>
      <c r="AA33" s="218"/>
      <c r="AB33" s="4"/>
      <c r="AC33" s="33"/>
      <c r="AD33" s="3"/>
      <c r="AE33" s="3"/>
      <c r="AF33" s="189"/>
      <c r="AG33" s="190"/>
      <c r="AH33" s="190"/>
      <c r="AI33" s="190"/>
      <c r="AJ33" s="190"/>
      <c r="AK33" s="190"/>
      <c r="AL33" s="191"/>
      <c r="AM33" s="189"/>
      <c r="AN33" s="190"/>
      <c r="AO33" s="190"/>
      <c r="AP33" s="190"/>
      <c r="AQ33" s="190"/>
      <c r="AR33" s="190"/>
      <c r="AS33" s="191"/>
      <c r="AT33" s="189"/>
      <c r="AU33" s="190"/>
      <c r="AV33" s="190"/>
      <c r="AW33" s="190"/>
      <c r="AX33" s="190"/>
      <c r="AY33" s="190"/>
      <c r="AZ33" s="191"/>
      <c r="BA33" s="207">
        <f t="shared" si="0"/>
        <v>0</v>
      </c>
      <c r="BB33" s="208"/>
      <c r="BC33" s="208"/>
      <c r="BD33" s="208"/>
      <c r="BE33" s="208"/>
      <c r="BF33" s="209"/>
      <c r="BG33" s="198"/>
      <c r="BH33" s="199"/>
      <c r="BI33" s="199"/>
      <c r="BJ33" s="199"/>
      <c r="BK33" s="199"/>
      <c r="BL33" s="200"/>
      <c r="BM33" s="198"/>
      <c r="BN33" s="199"/>
      <c r="BO33" s="199"/>
      <c r="BP33" s="199"/>
      <c r="BQ33" s="199"/>
      <c r="BR33" s="200"/>
      <c r="BS33" s="192">
        <f t="shared" si="1"/>
        <v>0</v>
      </c>
      <c r="BT33" s="193"/>
      <c r="BU33" s="193"/>
      <c r="BV33" s="193"/>
      <c r="BW33" s="194"/>
      <c r="BX33" s="1"/>
      <c r="BY33" s="1"/>
      <c r="BZ33" s="12"/>
      <c r="CA33" s="1"/>
      <c r="CB33" s="207"/>
      <c r="CC33" s="208"/>
      <c r="CD33" s="208"/>
      <c r="CE33" s="208"/>
      <c r="CF33" s="208"/>
      <c r="CG33" s="209"/>
      <c r="CH33" s="2"/>
      <c r="CI33" s="82"/>
      <c r="CJ33" s="207"/>
      <c r="CK33" s="208"/>
      <c r="CL33" s="208"/>
      <c r="CM33" s="208"/>
      <c r="CN33" s="208"/>
      <c r="CO33" s="209"/>
      <c r="CP33" s="177"/>
      <c r="CQ33" s="178"/>
      <c r="CR33" s="178"/>
      <c r="CS33" s="178"/>
      <c r="CT33" s="178"/>
      <c r="CU33" s="179"/>
      <c r="CV33" s="177"/>
      <c r="CW33" s="178"/>
      <c r="CX33" s="178"/>
      <c r="CY33" s="178"/>
      <c r="CZ33" s="179"/>
      <c r="DA33" s="177"/>
      <c r="DB33" s="178"/>
      <c r="DC33" s="178"/>
      <c r="DD33" s="178"/>
      <c r="DE33" s="179"/>
      <c r="DF33" s="1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</row>
    <row r="34" spans="1:210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5"/>
      <c r="N34" s="63"/>
      <c r="O34" s="63"/>
      <c r="P34" s="213"/>
      <c r="Q34" s="214"/>
      <c r="R34" s="214"/>
      <c r="S34" s="214"/>
      <c r="T34" s="214"/>
      <c r="U34" s="215"/>
      <c r="V34" s="216"/>
      <c r="W34" s="217"/>
      <c r="X34" s="217"/>
      <c r="Y34" s="217"/>
      <c r="Z34" s="217"/>
      <c r="AA34" s="218"/>
      <c r="AB34" s="4"/>
      <c r="AC34" s="33"/>
      <c r="AD34" s="3"/>
      <c r="AE34" s="3"/>
      <c r="AF34" s="189"/>
      <c r="AG34" s="190"/>
      <c r="AH34" s="190"/>
      <c r="AI34" s="190"/>
      <c r="AJ34" s="190"/>
      <c r="AK34" s="190"/>
      <c r="AL34" s="191"/>
      <c r="AM34" s="189"/>
      <c r="AN34" s="190"/>
      <c r="AO34" s="190"/>
      <c r="AP34" s="190"/>
      <c r="AQ34" s="190"/>
      <c r="AR34" s="190"/>
      <c r="AS34" s="191"/>
      <c r="AT34" s="189"/>
      <c r="AU34" s="190"/>
      <c r="AV34" s="190"/>
      <c r="AW34" s="190"/>
      <c r="AX34" s="190"/>
      <c r="AY34" s="190"/>
      <c r="AZ34" s="191"/>
      <c r="BA34" s="207">
        <f t="shared" si="0"/>
        <v>0</v>
      </c>
      <c r="BB34" s="208"/>
      <c r="BC34" s="208"/>
      <c r="BD34" s="208"/>
      <c r="BE34" s="208"/>
      <c r="BF34" s="209"/>
      <c r="BG34" s="198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200"/>
      <c r="BS34" s="192">
        <f t="shared" si="1"/>
        <v>0</v>
      </c>
      <c r="BT34" s="193"/>
      <c r="BU34" s="193"/>
      <c r="BV34" s="193"/>
      <c r="BW34" s="194"/>
      <c r="BX34" s="1"/>
      <c r="BY34" s="1"/>
      <c r="BZ34" s="12"/>
      <c r="CA34" s="1"/>
      <c r="CB34" s="207"/>
      <c r="CC34" s="208"/>
      <c r="CD34" s="208"/>
      <c r="CE34" s="208"/>
      <c r="CF34" s="208"/>
      <c r="CG34" s="209"/>
      <c r="CH34" s="2"/>
      <c r="CI34" s="82"/>
      <c r="CJ34" s="207"/>
      <c r="CK34" s="208"/>
      <c r="CL34" s="208"/>
      <c r="CM34" s="208"/>
      <c r="CN34" s="208"/>
      <c r="CO34" s="209"/>
      <c r="CP34" s="177"/>
      <c r="CQ34" s="178"/>
      <c r="CR34" s="178"/>
      <c r="CS34" s="178"/>
      <c r="CT34" s="178"/>
      <c r="CU34" s="179"/>
      <c r="CV34" s="177"/>
      <c r="CW34" s="178"/>
      <c r="CX34" s="178"/>
      <c r="CY34" s="178"/>
      <c r="CZ34" s="179"/>
      <c r="DA34" s="177"/>
      <c r="DB34" s="178"/>
      <c r="DC34" s="178"/>
      <c r="DD34" s="178"/>
      <c r="DE34" s="179"/>
      <c r="DF34" s="1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</row>
    <row r="35" spans="1:210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5"/>
      <c r="N35" s="63"/>
      <c r="O35" s="63"/>
      <c r="P35" s="213"/>
      <c r="Q35" s="214"/>
      <c r="R35" s="214"/>
      <c r="S35" s="214"/>
      <c r="T35" s="214"/>
      <c r="U35" s="215"/>
      <c r="V35" s="216"/>
      <c r="W35" s="217"/>
      <c r="X35" s="217"/>
      <c r="Y35" s="217"/>
      <c r="Z35" s="217"/>
      <c r="AA35" s="218"/>
      <c r="AB35" s="4"/>
      <c r="AC35" s="33"/>
      <c r="AD35" s="3"/>
      <c r="AE35" s="3"/>
      <c r="AF35" s="189"/>
      <c r="AG35" s="190"/>
      <c r="AH35" s="190"/>
      <c r="AI35" s="190"/>
      <c r="AJ35" s="190"/>
      <c r="AK35" s="190"/>
      <c r="AL35" s="191"/>
      <c r="AM35" s="189"/>
      <c r="AN35" s="190"/>
      <c r="AO35" s="190"/>
      <c r="AP35" s="190"/>
      <c r="AQ35" s="190"/>
      <c r="AR35" s="190"/>
      <c r="AS35" s="191"/>
      <c r="AT35" s="189"/>
      <c r="AU35" s="190"/>
      <c r="AV35" s="190"/>
      <c r="AW35" s="190"/>
      <c r="AX35" s="190"/>
      <c r="AY35" s="190"/>
      <c r="AZ35" s="191"/>
      <c r="BA35" s="207">
        <f t="shared" si="0"/>
        <v>0</v>
      </c>
      <c r="BB35" s="208"/>
      <c r="BC35" s="208"/>
      <c r="BD35" s="208"/>
      <c r="BE35" s="208"/>
      <c r="BF35" s="209"/>
      <c r="BG35" s="198"/>
      <c r="BH35" s="199"/>
      <c r="BI35" s="199"/>
      <c r="BJ35" s="199"/>
      <c r="BK35" s="199"/>
      <c r="BL35" s="200"/>
      <c r="BM35" s="198"/>
      <c r="BN35" s="199"/>
      <c r="BO35" s="199"/>
      <c r="BP35" s="199"/>
      <c r="BQ35" s="199"/>
      <c r="BR35" s="200"/>
      <c r="BS35" s="192">
        <f t="shared" si="1"/>
        <v>0</v>
      </c>
      <c r="BT35" s="193"/>
      <c r="BU35" s="193"/>
      <c r="BV35" s="193"/>
      <c r="BW35" s="194"/>
      <c r="BX35" s="1"/>
      <c r="BY35" s="1"/>
      <c r="BZ35" s="12"/>
      <c r="CA35" s="1"/>
      <c r="CB35" s="207"/>
      <c r="CC35" s="208"/>
      <c r="CD35" s="208"/>
      <c r="CE35" s="208"/>
      <c r="CF35" s="208"/>
      <c r="CG35" s="209"/>
      <c r="CH35" s="2"/>
      <c r="CI35" s="82"/>
      <c r="CJ35" s="207"/>
      <c r="CK35" s="208"/>
      <c r="CL35" s="208"/>
      <c r="CM35" s="208"/>
      <c r="CN35" s="208"/>
      <c r="CO35" s="209"/>
      <c r="CP35" s="177"/>
      <c r="CQ35" s="178"/>
      <c r="CR35" s="178"/>
      <c r="CS35" s="178"/>
      <c r="CT35" s="178"/>
      <c r="CU35" s="179"/>
      <c r="CV35" s="177"/>
      <c r="CW35" s="178"/>
      <c r="CX35" s="178"/>
      <c r="CY35" s="178"/>
      <c r="CZ35" s="179"/>
      <c r="DA35" s="177"/>
      <c r="DB35" s="178"/>
      <c r="DC35" s="178"/>
      <c r="DD35" s="178"/>
      <c r="DE35" s="179"/>
      <c r="DF35" s="1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</row>
    <row r="36" spans="1:210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5"/>
      <c r="N36" s="63"/>
      <c r="O36" s="63"/>
      <c r="P36" s="213"/>
      <c r="Q36" s="214"/>
      <c r="R36" s="214"/>
      <c r="S36" s="214"/>
      <c r="T36" s="214"/>
      <c r="U36" s="215"/>
      <c r="V36" s="216"/>
      <c r="W36" s="217"/>
      <c r="X36" s="217"/>
      <c r="Y36" s="217"/>
      <c r="Z36" s="217"/>
      <c r="AA36" s="218"/>
      <c r="AB36" s="4"/>
      <c r="AC36" s="33"/>
      <c r="AD36" s="3"/>
      <c r="AE36" s="3"/>
      <c r="AF36" s="189"/>
      <c r="AG36" s="190"/>
      <c r="AH36" s="190"/>
      <c r="AI36" s="190"/>
      <c r="AJ36" s="190"/>
      <c r="AK36" s="190"/>
      <c r="AL36" s="191"/>
      <c r="AM36" s="189"/>
      <c r="AN36" s="190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0"/>
      <c r="AZ36" s="191"/>
      <c r="BA36" s="207">
        <f t="shared" si="0"/>
        <v>0</v>
      </c>
      <c r="BB36" s="208"/>
      <c r="BC36" s="208"/>
      <c r="BD36" s="208"/>
      <c r="BE36" s="208"/>
      <c r="BF36" s="209"/>
      <c r="BG36" s="198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200"/>
      <c r="BS36" s="192">
        <f t="shared" si="1"/>
        <v>0</v>
      </c>
      <c r="BT36" s="193"/>
      <c r="BU36" s="193"/>
      <c r="BV36" s="193"/>
      <c r="BW36" s="194"/>
      <c r="BX36" s="1"/>
      <c r="BY36" s="1"/>
      <c r="BZ36" s="12"/>
      <c r="CA36" s="1"/>
      <c r="CB36" s="207"/>
      <c r="CC36" s="208"/>
      <c r="CD36" s="208"/>
      <c r="CE36" s="208"/>
      <c r="CF36" s="208"/>
      <c r="CG36" s="209"/>
      <c r="CH36" s="2"/>
      <c r="CI36" s="82"/>
      <c r="CJ36" s="207"/>
      <c r="CK36" s="208"/>
      <c r="CL36" s="208"/>
      <c r="CM36" s="208"/>
      <c r="CN36" s="208"/>
      <c r="CO36" s="209"/>
      <c r="CP36" s="177"/>
      <c r="CQ36" s="178"/>
      <c r="CR36" s="178"/>
      <c r="CS36" s="178"/>
      <c r="CT36" s="178"/>
      <c r="CU36" s="179"/>
      <c r="CV36" s="177"/>
      <c r="CW36" s="178"/>
      <c r="CX36" s="178"/>
      <c r="CY36" s="178"/>
      <c r="CZ36" s="179"/>
      <c r="DA36" s="177"/>
      <c r="DB36" s="178"/>
      <c r="DC36" s="178"/>
      <c r="DD36" s="178"/>
      <c r="DE36" s="179"/>
      <c r="DF36" s="1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</row>
    <row r="37" spans="1:210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5"/>
      <c r="N37" s="63"/>
      <c r="O37" s="63"/>
      <c r="P37" s="213"/>
      <c r="Q37" s="214"/>
      <c r="R37" s="214"/>
      <c r="S37" s="214"/>
      <c r="T37" s="214"/>
      <c r="U37" s="215"/>
      <c r="V37" s="216"/>
      <c r="W37" s="217"/>
      <c r="X37" s="217"/>
      <c r="Y37" s="217"/>
      <c r="Z37" s="217"/>
      <c r="AA37" s="218"/>
      <c r="AB37" s="4"/>
      <c r="AC37" s="33"/>
      <c r="AD37" s="3"/>
      <c r="AE37" s="3"/>
      <c r="AF37" s="189"/>
      <c r="AG37" s="190"/>
      <c r="AH37" s="190"/>
      <c r="AI37" s="190"/>
      <c r="AJ37" s="190"/>
      <c r="AK37" s="190"/>
      <c r="AL37" s="191"/>
      <c r="AM37" s="189"/>
      <c r="AN37" s="190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0"/>
      <c r="AZ37" s="191"/>
      <c r="BA37" s="207">
        <f t="shared" si="0"/>
        <v>0</v>
      </c>
      <c r="BB37" s="208"/>
      <c r="BC37" s="208"/>
      <c r="BD37" s="208"/>
      <c r="BE37" s="208"/>
      <c r="BF37" s="209"/>
      <c r="BG37" s="198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200"/>
      <c r="BS37" s="192">
        <f t="shared" si="1"/>
        <v>0</v>
      </c>
      <c r="BT37" s="193"/>
      <c r="BU37" s="193"/>
      <c r="BV37" s="193"/>
      <c r="BW37" s="194"/>
      <c r="BX37" s="1"/>
      <c r="BY37" s="1"/>
      <c r="BZ37" s="12"/>
      <c r="CA37" s="1"/>
      <c r="CB37" s="207"/>
      <c r="CC37" s="208"/>
      <c r="CD37" s="208"/>
      <c r="CE37" s="208"/>
      <c r="CF37" s="208"/>
      <c r="CG37" s="209"/>
      <c r="CH37" s="2"/>
      <c r="CI37" s="82"/>
      <c r="CJ37" s="207"/>
      <c r="CK37" s="208"/>
      <c r="CL37" s="208"/>
      <c r="CM37" s="208"/>
      <c r="CN37" s="208"/>
      <c r="CO37" s="209"/>
      <c r="CP37" s="177"/>
      <c r="CQ37" s="178"/>
      <c r="CR37" s="178"/>
      <c r="CS37" s="178"/>
      <c r="CT37" s="178"/>
      <c r="CU37" s="179"/>
      <c r="CV37" s="177"/>
      <c r="CW37" s="178"/>
      <c r="CX37" s="178"/>
      <c r="CY37" s="178"/>
      <c r="CZ37" s="179"/>
      <c r="DA37" s="177"/>
      <c r="DB37" s="178"/>
      <c r="DC37" s="178"/>
      <c r="DD37" s="178"/>
      <c r="DE37" s="179"/>
      <c r="DF37" s="1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</row>
    <row r="38" spans="1:210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5"/>
      <c r="N38" s="63"/>
      <c r="O38" s="63"/>
      <c r="P38" s="213"/>
      <c r="Q38" s="214"/>
      <c r="R38" s="214"/>
      <c r="S38" s="214"/>
      <c r="T38" s="214"/>
      <c r="U38" s="215"/>
      <c r="V38" s="216"/>
      <c r="W38" s="217"/>
      <c r="X38" s="217"/>
      <c r="Y38" s="217"/>
      <c r="Z38" s="217"/>
      <c r="AA38" s="218"/>
      <c r="AB38" s="4"/>
      <c r="AC38" s="33"/>
      <c r="AD38" s="3"/>
      <c r="AE38" s="3"/>
      <c r="AF38" s="189"/>
      <c r="AG38" s="190"/>
      <c r="AH38" s="190"/>
      <c r="AI38" s="190"/>
      <c r="AJ38" s="190"/>
      <c r="AK38" s="190"/>
      <c r="AL38" s="191"/>
      <c r="AM38" s="189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1"/>
      <c r="BA38" s="207">
        <f t="shared" si="0"/>
        <v>0</v>
      </c>
      <c r="BB38" s="208"/>
      <c r="BC38" s="208"/>
      <c r="BD38" s="208"/>
      <c r="BE38" s="208"/>
      <c r="BF38" s="209"/>
      <c r="BG38" s="198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200"/>
      <c r="BS38" s="192">
        <f t="shared" si="1"/>
        <v>0</v>
      </c>
      <c r="BT38" s="193"/>
      <c r="BU38" s="193"/>
      <c r="BV38" s="193"/>
      <c r="BW38" s="194"/>
      <c r="BX38" s="1"/>
      <c r="BY38" s="1"/>
      <c r="BZ38" s="12"/>
      <c r="CA38" s="1"/>
      <c r="CB38" s="207"/>
      <c r="CC38" s="208"/>
      <c r="CD38" s="208"/>
      <c r="CE38" s="208"/>
      <c r="CF38" s="208"/>
      <c r="CG38" s="209"/>
      <c r="CH38" s="2"/>
      <c r="CI38" s="82"/>
      <c r="CJ38" s="207"/>
      <c r="CK38" s="208"/>
      <c r="CL38" s="208"/>
      <c r="CM38" s="208"/>
      <c r="CN38" s="208"/>
      <c r="CO38" s="209"/>
      <c r="CP38" s="177"/>
      <c r="CQ38" s="178"/>
      <c r="CR38" s="178"/>
      <c r="CS38" s="178"/>
      <c r="CT38" s="178"/>
      <c r="CU38" s="179"/>
      <c r="CV38" s="177"/>
      <c r="CW38" s="178"/>
      <c r="CX38" s="178"/>
      <c r="CY38" s="178"/>
      <c r="CZ38" s="179"/>
      <c r="DA38" s="177"/>
      <c r="DB38" s="178"/>
      <c r="DC38" s="178"/>
      <c r="DD38" s="178"/>
      <c r="DE38" s="179"/>
      <c r="DF38" s="1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</row>
    <row r="39" spans="1:210" ht="14.2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5"/>
      <c r="N39" s="63"/>
      <c r="O39" s="63"/>
      <c r="P39" s="213"/>
      <c r="Q39" s="214"/>
      <c r="R39" s="214"/>
      <c r="S39" s="214"/>
      <c r="T39" s="214"/>
      <c r="U39" s="215"/>
      <c r="V39" s="216"/>
      <c r="W39" s="217"/>
      <c r="X39" s="217"/>
      <c r="Y39" s="217"/>
      <c r="Z39" s="217"/>
      <c r="AA39" s="218"/>
      <c r="AB39" s="4"/>
      <c r="AC39" s="33"/>
      <c r="AD39" s="3"/>
      <c r="AE39" s="3"/>
      <c r="AF39" s="189"/>
      <c r="AG39" s="190"/>
      <c r="AH39" s="190"/>
      <c r="AI39" s="190"/>
      <c r="AJ39" s="190"/>
      <c r="AK39" s="190"/>
      <c r="AL39" s="191"/>
      <c r="AM39" s="189"/>
      <c r="AN39" s="190"/>
      <c r="AO39" s="190"/>
      <c r="AP39" s="190"/>
      <c r="AQ39" s="190"/>
      <c r="AR39" s="190"/>
      <c r="AS39" s="191"/>
      <c r="AT39" s="189"/>
      <c r="AU39" s="190"/>
      <c r="AV39" s="190"/>
      <c r="AW39" s="190"/>
      <c r="AX39" s="190"/>
      <c r="AY39" s="190"/>
      <c r="AZ39" s="191"/>
      <c r="BA39" s="207">
        <f t="shared" si="0"/>
        <v>0</v>
      </c>
      <c r="BB39" s="208"/>
      <c r="BC39" s="208"/>
      <c r="BD39" s="208"/>
      <c r="BE39" s="208"/>
      <c r="BF39" s="209"/>
      <c r="BG39" s="198"/>
      <c r="BH39" s="199"/>
      <c r="BI39" s="199"/>
      <c r="BJ39" s="199"/>
      <c r="BK39" s="199"/>
      <c r="BL39" s="200"/>
      <c r="BM39" s="198"/>
      <c r="BN39" s="199"/>
      <c r="BO39" s="199"/>
      <c r="BP39" s="199"/>
      <c r="BQ39" s="199"/>
      <c r="BR39" s="200"/>
      <c r="BS39" s="192">
        <f t="shared" si="1"/>
        <v>0</v>
      </c>
      <c r="BT39" s="193"/>
      <c r="BU39" s="193"/>
      <c r="BV39" s="193"/>
      <c r="BW39" s="194"/>
      <c r="BX39" s="1"/>
      <c r="BY39" s="1"/>
      <c r="BZ39" s="12"/>
      <c r="CA39" s="1"/>
      <c r="CB39" s="207"/>
      <c r="CC39" s="208"/>
      <c r="CD39" s="208"/>
      <c r="CE39" s="208"/>
      <c r="CF39" s="208"/>
      <c r="CG39" s="209"/>
      <c r="CH39" s="2"/>
      <c r="CI39" s="82"/>
      <c r="CJ39" s="207"/>
      <c r="CK39" s="208"/>
      <c r="CL39" s="208"/>
      <c r="CM39" s="208"/>
      <c r="CN39" s="208"/>
      <c r="CO39" s="209"/>
      <c r="CP39" s="177"/>
      <c r="CQ39" s="178"/>
      <c r="CR39" s="178"/>
      <c r="CS39" s="178"/>
      <c r="CT39" s="178"/>
      <c r="CU39" s="179"/>
      <c r="CV39" s="177"/>
      <c r="CW39" s="178"/>
      <c r="CX39" s="178"/>
      <c r="CY39" s="178"/>
      <c r="CZ39" s="179"/>
      <c r="DA39" s="177"/>
      <c r="DB39" s="178"/>
      <c r="DC39" s="178"/>
      <c r="DD39" s="178"/>
      <c r="DE39" s="179"/>
      <c r="DF39" s="1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</row>
    <row r="40" spans="1:210" ht="14.25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5"/>
      <c r="N40" s="63"/>
      <c r="O40" s="63"/>
      <c r="P40" s="213"/>
      <c r="Q40" s="214"/>
      <c r="R40" s="214"/>
      <c r="S40" s="214"/>
      <c r="T40" s="214"/>
      <c r="U40" s="215"/>
      <c r="V40" s="216"/>
      <c r="W40" s="217"/>
      <c r="X40" s="217"/>
      <c r="Y40" s="217"/>
      <c r="Z40" s="217"/>
      <c r="AA40" s="218"/>
      <c r="AB40" s="4"/>
      <c r="AC40" s="33"/>
      <c r="AD40" s="3"/>
      <c r="AE40" s="3"/>
      <c r="AF40" s="189"/>
      <c r="AG40" s="190"/>
      <c r="AH40" s="190"/>
      <c r="AI40" s="190"/>
      <c r="AJ40" s="190"/>
      <c r="AK40" s="190"/>
      <c r="AL40" s="191"/>
      <c r="AM40" s="189"/>
      <c r="AN40" s="190"/>
      <c r="AO40" s="190"/>
      <c r="AP40" s="190"/>
      <c r="AQ40" s="190"/>
      <c r="AR40" s="190"/>
      <c r="AS40" s="191"/>
      <c r="AT40" s="189"/>
      <c r="AU40" s="190"/>
      <c r="AV40" s="190"/>
      <c r="AW40" s="190"/>
      <c r="AX40" s="190"/>
      <c r="AY40" s="190"/>
      <c r="AZ40" s="191"/>
      <c r="BA40" s="207">
        <f t="shared" si="0"/>
        <v>0</v>
      </c>
      <c r="BB40" s="208"/>
      <c r="BC40" s="208"/>
      <c r="BD40" s="208"/>
      <c r="BE40" s="208"/>
      <c r="BF40" s="209"/>
      <c r="BG40" s="198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200"/>
      <c r="BS40" s="192">
        <f t="shared" si="1"/>
        <v>0</v>
      </c>
      <c r="BT40" s="193"/>
      <c r="BU40" s="193"/>
      <c r="BV40" s="193"/>
      <c r="BW40" s="194"/>
      <c r="BX40" s="1"/>
      <c r="BY40" s="1"/>
      <c r="BZ40" s="12"/>
      <c r="CA40" s="1"/>
      <c r="CB40" s="207"/>
      <c r="CC40" s="208"/>
      <c r="CD40" s="208"/>
      <c r="CE40" s="208"/>
      <c r="CF40" s="208"/>
      <c r="CG40" s="209"/>
      <c r="CH40" s="2"/>
      <c r="CI40" s="82"/>
      <c r="CJ40" s="207"/>
      <c r="CK40" s="208"/>
      <c r="CL40" s="208"/>
      <c r="CM40" s="208"/>
      <c r="CN40" s="208"/>
      <c r="CO40" s="209"/>
      <c r="CP40" s="177"/>
      <c r="CQ40" s="178"/>
      <c r="CR40" s="178"/>
      <c r="CS40" s="178"/>
      <c r="CT40" s="178"/>
      <c r="CU40" s="179"/>
      <c r="CV40" s="177"/>
      <c r="CW40" s="178"/>
      <c r="CX40" s="178"/>
      <c r="CY40" s="178"/>
      <c r="CZ40" s="179"/>
      <c r="DA40" s="177"/>
      <c r="DB40" s="178"/>
      <c r="DC40" s="178"/>
      <c r="DD40" s="178"/>
      <c r="DE40" s="179"/>
      <c r="DF40" s="1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</row>
    <row r="41" spans="1:210" ht="27.7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5"/>
      <c r="N41" s="63"/>
      <c r="O41" s="63"/>
      <c r="P41" s="213"/>
      <c r="Q41" s="214"/>
      <c r="R41" s="214"/>
      <c r="S41" s="214"/>
      <c r="T41" s="214"/>
      <c r="U41" s="215"/>
      <c r="V41" s="216"/>
      <c r="W41" s="217"/>
      <c r="X41" s="217"/>
      <c r="Y41" s="217"/>
      <c r="Z41" s="217"/>
      <c r="AA41" s="218"/>
      <c r="AB41" s="4"/>
      <c r="AC41" s="33"/>
      <c r="AD41" s="3"/>
      <c r="AE41" s="3"/>
      <c r="AF41" s="189"/>
      <c r="AG41" s="190"/>
      <c r="AH41" s="190"/>
      <c r="AI41" s="190"/>
      <c r="AJ41" s="190"/>
      <c r="AK41" s="190"/>
      <c r="AL41" s="191"/>
      <c r="AM41" s="189"/>
      <c r="AN41" s="190"/>
      <c r="AO41" s="190"/>
      <c r="AP41" s="190"/>
      <c r="AQ41" s="190"/>
      <c r="AR41" s="190"/>
      <c r="AS41" s="191"/>
      <c r="AT41" s="189"/>
      <c r="AU41" s="190"/>
      <c r="AV41" s="190"/>
      <c r="AW41" s="190"/>
      <c r="AX41" s="190"/>
      <c r="AY41" s="190"/>
      <c r="AZ41" s="191"/>
      <c r="BA41" s="207">
        <f t="shared" si="0"/>
        <v>0</v>
      </c>
      <c r="BB41" s="208"/>
      <c r="BC41" s="208"/>
      <c r="BD41" s="208"/>
      <c r="BE41" s="208"/>
      <c r="BF41" s="209"/>
      <c r="BG41" s="198"/>
      <c r="BH41" s="199"/>
      <c r="BI41" s="199"/>
      <c r="BJ41" s="199"/>
      <c r="BK41" s="199"/>
      <c r="BL41" s="200"/>
      <c r="BM41" s="198"/>
      <c r="BN41" s="199"/>
      <c r="BO41" s="199"/>
      <c r="BP41" s="199"/>
      <c r="BQ41" s="199"/>
      <c r="BR41" s="200"/>
      <c r="BS41" s="192">
        <f t="shared" si="1"/>
        <v>0</v>
      </c>
      <c r="BT41" s="193"/>
      <c r="BU41" s="193"/>
      <c r="BV41" s="193"/>
      <c r="BW41" s="194"/>
      <c r="BX41" s="1"/>
      <c r="BY41" s="1"/>
      <c r="BZ41" s="12"/>
      <c r="CA41" s="1"/>
      <c r="CB41" s="207"/>
      <c r="CC41" s="208"/>
      <c r="CD41" s="208"/>
      <c r="CE41" s="208"/>
      <c r="CF41" s="208"/>
      <c r="CG41" s="209"/>
      <c r="CH41" s="2"/>
      <c r="CI41" s="82"/>
      <c r="CJ41" s="207"/>
      <c r="CK41" s="208"/>
      <c r="CL41" s="208"/>
      <c r="CM41" s="208"/>
      <c r="CN41" s="208"/>
      <c r="CO41" s="209"/>
      <c r="CP41" s="177"/>
      <c r="CQ41" s="178"/>
      <c r="CR41" s="178"/>
      <c r="CS41" s="178"/>
      <c r="CT41" s="178"/>
      <c r="CU41" s="179"/>
      <c r="CV41" s="177"/>
      <c r="CW41" s="178"/>
      <c r="CX41" s="178"/>
      <c r="CY41" s="178"/>
      <c r="CZ41" s="179"/>
      <c r="DA41" s="177"/>
      <c r="DB41" s="178"/>
      <c r="DC41" s="178"/>
      <c r="DD41" s="178"/>
      <c r="DE41" s="179"/>
      <c r="DF41" s="1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</row>
    <row r="42" spans="1:210" ht="36" customHeight="1" hidden="1" outlineLevel="1">
      <c r="A42" s="177"/>
      <c r="B42" s="178"/>
      <c r="C42" s="178"/>
      <c r="D42" s="178"/>
      <c r="E42" s="178"/>
      <c r="F42" s="179"/>
      <c r="G42" s="159"/>
      <c r="H42" s="160"/>
      <c r="I42" s="160"/>
      <c r="J42" s="160"/>
      <c r="K42" s="160"/>
      <c r="L42" s="161"/>
      <c r="M42" s="5"/>
      <c r="N42" s="63"/>
      <c r="O42" s="63"/>
      <c r="P42" s="213"/>
      <c r="Q42" s="214"/>
      <c r="R42" s="214"/>
      <c r="S42" s="214"/>
      <c r="T42" s="214"/>
      <c r="U42" s="215"/>
      <c r="V42" s="216"/>
      <c r="W42" s="217"/>
      <c r="X42" s="217"/>
      <c r="Y42" s="217"/>
      <c r="Z42" s="217"/>
      <c r="AA42" s="218"/>
      <c r="AB42" s="4"/>
      <c r="AC42" s="33"/>
      <c r="AD42" s="3"/>
      <c r="AE42" s="3"/>
      <c r="AF42" s="189"/>
      <c r="AG42" s="190"/>
      <c r="AH42" s="190"/>
      <c r="AI42" s="190"/>
      <c r="AJ42" s="190"/>
      <c r="AK42" s="190"/>
      <c r="AL42" s="191"/>
      <c r="AM42" s="189"/>
      <c r="AN42" s="190"/>
      <c r="AO42" s="190"/>
      <c r="AP42" s="190"/>
      <c r="AQ42" s="190"/>
      <c r="AR42" s="190"/>
      <c r="AS42" s="191"/>
      <c r="AT42" s="189"/>
      <c r="AU42" s="190"/>
      <c r="AV42" s="190"/>
      <c r="AW42" s="190"/>
      <c r="AX42" s="190"/>
      <c r="AY42" s="190"/>
      <c r="AZ42" s="191"/>
      <c r="BA42" s="198">
        <f>BG42+BM42+BS42</f>
        <v>0</v>
      </c>
      <c r="BB42" s="199"/>
      <c r="BC42" s="199"/>
      <c r="BD42" s="199"/>
      <c r="BE42" s="199"/>
      <c r="BF42" s="200"/>
      <c r="BG42" s="198"/>
      <c r="BH42" s="199"/>
      <c r="BI42" s="199"/>
      <c r="BJ42" s="199"/>
      <c r="BK42" s="199"/>
      <c r="BL42" s="200"/>
      <c r="BM42" s="198"/>
      <c r="BN42" s="199"/>
      <c r="BO42" s="199"/>
      <c r="BP42" s="199"/>
      <c r="BQ42" s="199"/>
      <c r="BR42" s="200"/>
      <c r="BS42" s="192">
        <f t="shared" si="1"/>
        <v>0</v>
      </c>
      <c r="BT42" s="193"/>
      <c r="BU42" s="193"/>
      <c r="BV42" s="193"/>
      <c r="BW42" s="194"/>
      <c r="BX42" s="1"/>
      <c r="BY42" s="1"/>
      <c r="BZ42" s="12"/>
      <c r="CA42" s="1"/>
      <c r="CB42" s="207"/>
      <c r="CC42" s="208"/>
      <c r="CD42" s="208"/>
      <c r="CE42" s="208"/>
      <c r="CF42" s="208"/>
      <c r="CG42" s="209"/>
      <c r="CH42" s="2"/>
      <c r="CI42" s="82"/>
      <c r="CJ42" s="207"/>
      <c r="CK42" s="208"/>
      <c r="CL42" s="208"/>
      <c r="CM42" s="208"/>
      <c r="CN42" s="208"/>
      <c r="CO42" s="209"/>
      <c r="CP42" s="177"/>
      <c r="CQ42" s="178"/>
      <c r="CR42" s="178"/>
      <c r="CS42" s="178"/>
      <c r="CT42" s="178"/>
      <c r="CU42" s="179"/>
      <c r="CV42" s="177"/>
      <c r="CW42" s="178"/>
      <c r="CX42" s="178"/>
      <c r="CY42" s="178"/>
      <c r="CZ42" s="179"/>
      <c r="DA42" s="177"/>
      <c r="DB42" s="178"/>
      <c r="DC42" s="178"/>
      <c r="DD42" s="178"/>
      <c r="DE42" s="179"/>
      <c r="DF42" s="1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</row>
    <row r="43" spans="1:210" ht="24.75" customHeight="1" hidden="1" outlineLevel="1">
      <c r="A43" s="177"/>
      <c r="B43" s="178"/>
      <c r="C43" s="178"/>
      <c r="D43" s="178"/>
      <c r="E43" s="178"/>
      <c r="F43" s="179"/>
      <c r="G43" s="159"/>
      <c r="H43" s="160"/>
      <c r="I43" s="160"/>
      <c r="J43" s="160"/>
      <c r="K43" s="160"/>
      <c r="L43" s="161"/>
      <c r="M43" s="5"/>
      <c r="N43" s="63"/>
      <c r="O43" s="63"/>
      <c r="P43" s="213"/>
      <c r="Q43" s="214"/>
      <c r="R43" s="214"/>
      <c r="S43" s="214"/>
      <c r="T43" s="214"/>
      <c r="U43" s="215"/>
      <c r="V43" s="216"/>
      <c r="W43" s="217"/>
      <c r="X43" s="217"/>
      <c r="Y43" s="217"/>
      <c r="Z43" s="217"/>
      <c r="AA43" s="218"/>
      <c r="AB43" s="4"/>
      <c r="AC43" s="33"/>
      <c r="AD43" s="3"/>
      <c r="AE43" s="3"/>
      <c r="AF43" s="189"/>
      <c r="AG43" s="190"/>
      <c r="AH43" s="190"/>
      <c r="AI43" s="190"/>
      <c r="AJ43" s="190"/>
      <c r="AK43" s="190"/>
      <c r="AL43" s="191"/>
      <c r="AM43" s="189"/>
      <c r="AN43" s="190"/>
      <c r="AO43" s="190"/>
      <c r="AP43" s="190"/>
      <c r="AQ43" s="190"/>
      <c r="AR43" s="190"/>
      <c r="AS43" s="191"/>
      <c r="AT43" s="189"/>
      <c r="AU43" s="190"/>
      <c r="AV43" s="190"/>
      <c r="AW43" s="190"/>
      <c r="AX43" s="190"/>
      <c r="AY43" s="190"/>
      <c r="AZ43" s="191"/>
      <c r="BA43" s="207">
        <f t="shared" si="0"/>
        <v>0</v>
      </c>
      <c r="BB43" s="208"/>
      <c r="BC43" s="208"/>
      <c r="BD43" s="208"/>
      <c r="BE43" s="208"/>
      <c r="BF43" s="209"/>
      <c r="BG43" s="198"/>
      <c r="BH43" s="199"/>
      <c r="BI43" s="199"/>
      <c r="BJ43" s="199"/>
      <c r="BK43" s="199"/>
      <c r="BL43" s="200"/>
      <c r="BM43" s="198"/>
      <c r="BN43" s="199"/>
      <c r="BO43" s="199"/>
      <c r="BP43" s="199"/>
      <c r="BQ43" s="199"/>
      <c r="BR43" s="200"/>
      <c r="BS43" s="192">
        <f t="shared" si="1"/>
        <v>0</v>
      </c>
      <c r="BT43" s="193"/>
      <c r="BU43" s="193"/>
      <c r="BV43" s="193"/>
      <c r="BW43" s="194"/>
      <c r="BX43" s="1"/>
      <c r="BY43" s="1"/>
      <c r="BZ43" s="12"/>
      <c r="CA43" s="1"/>
      <c r="CB43" s="207"/>
      <c r="CC43" s="208"/>
      <c r="CD43" s="208"/>
      <c r="CE43" s="208"/>
      <c r="CF43" s="208"/>
      <c r="CG43" s="209"/>
      <c r="CH43" s="2"/>
      <c r="CI43" s="82"/>
      <c r="CJ43" s="207"/>
      <c r="CK43" s="208"/>
      <c r="CL43" s="208"/>
      <c r="CM43" s="208"/>
      <c r="CN43" s="208"/>
      <c r="CO43" s="209"/>
      <c r="CP43" s="177"/>
      <c r="CQ43" s="178"/>
      <c r="CR43" s="178"/>
      <c r="CS43" s="178"/>
      <c r="CT43" s="178"/>
      <c r="CU43" s="179"/>
      <c r="CV43" s="177"/>
      <c r="CW43" s="178"/>
      <c r="CX43" s="178"/>
      <c r="CY43" s="178"/>
      <c r="CZ43" s="179"/>
      <c r="DA43" s="177"/>
      <c r="DB43" s="178"/>
      <c r="DC43" s="178"/>
      <c r="DD43" s="178"/>
      <c r="DE43" s="179"/>
      <c r="DF43" s="1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</row>
    <row r="44" spans="1:210" ht="15" customHeight="1" collapsed="1">
      <c r="A44" s="334" t="s">
        <v>36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6"/>
      <c r="AB44" s="99" t="s">
        <v>37</v>
      </c>
      <c r="AC44" s="70">
        <f>AC45+AC46+AC47+AC49+AC48</f>
        <v>5.33</v>
      </c>
      <c r="AD44" s="100"/>
      <c r="AE44" s="100"/>
      <c r="AF44" s="337" t="s">
        <v>38</v>
      </c>
      <c r="AG44" s="338"/>
      <c r="AH44" s="338"/>
      <c r="AI44" s="338"/>
      <c r="AJ44" s="338"/>
      <c r="AK44" s="338"/>
      <c r="AL44" s="339"/>
      <c r="AM44" s="337" t="s">
        <v>38</v>
      </c>
      <c r="AN44" s="338"/>
      <c r="AO44" s="338"/>
      <c r="AP44" s="338"/>
      <c r="AQ44" s="338"/>
      <c r="AR44" s="338"/>
      <c r="AS44" s="339"/>
      <c r="AT44" s="337" t="s">
        <v>38</v>
      </c>
      <c r="AU44" s="338"/>
      <c r="AV44" s="338"/>
      <c r="AW44" s="338"/>
      <c r="AX44" s="338"/>
      <c r="AY44" s="338"/>
      <c r="AZ44" s="339"/>
      <c r="BA44" s="231">
        <f>BA45+BA46+BA47+BA49+BA48</f>
        <v>18</v>
      </c>
      <c r="BB44" s="232"/>
      <c r="BC44" s="232"/>
      <c r="BD44" s="232"/>
      <c r="BE44" s="232"/>
      <c r="BF44" s="233"/>
      <c r="BG44" s="231">
        <f>BG45+BG46+BG47+BG49+BG48</f>
        <v>0</v>
      </c>
      <c r="BH44" s="232"/>
      <c r="BI44" s="232"/>
      <c r="BJ44" s="232"/>
      <c r="BK44" s="232"/>
      <c r="BL44" s="233"/>
      <c r="BM44" s="231">
        <f>BM45+BM46+BM47+BM48+BM49</f>
        <v>0</v>
      </c>
      <c r="BN44" s="232"/>
      <c r="BO44" s="232"/>
      <c r="BP44" s="232"/>
      <c r="BQ44" s="232"/>
      <c r="BR44" s="233"/>
      <c r="BS44" s="231">
        <f>BS45+BS46+BS47+BS48+BS49</f>
        <v>0</v>
      </c>
      <c r="BT44" s="232"/>
      <c r="BU44" s="232"/>
      <c r="BV44" s="232"/>
      <c r="BW44" s="233"/>
      <c r="BX44" s="31">
        <f>BX45+BX46+BX47+BX49</f>
        <v>0</v>
      </c>
      <c r="BY44" s="31">
        <f>BY45+BY46+BY47+BY49+BY48</f>
        <v>0</v>
      </c>
      <c r="BZ44" s="31">
        <f>BZ45+BZ46+BZ47+BZ49+BZ48</f>
        <v>14</v>
      </c>
      <c r="CA44" s="31">
        <f>CA45+CA46+CA47+CA49+CA48</f>
        <v>12</v>
      </c>
      <c r="CB44" s="337"/>
      <c r="CC44" s="338"/>
      <c r="CD44" s="338"/>
      <c r="CE44" s="338"/>
      <c r="CF44" s="338"/>
      <c r="CG44" s="339"/>
      <c r="CH44" s="101"/>
      <c r="CI44" s="101"/>
      <c r="CJ44" s="337"/>
      <c r="CK44" s="338"/>
      <c r="CL44" s="338"/>
      <c r="CM44" s="338"/>
      <c r="CN44" s="338"/>
      <c r="CO44" s="339"/>
      <c r="CP44" s="234"/>
      <c r="CQ44" s="235"/>
      <c r="CR44" s="235"/>
      <c r="CS44" s="235"/>
      <c r="CT44" s="235"/>
      <c r="CU44" s="236"/>
      <c r="CV44" s="234"/>
      <c r="CW44" s="235"/>
      <c r="CX44" s="235"/>
      <c r="CY44" s="235"/>
      <c r="CZ44" s="236"/>
      <c r="DA44" s="234"/>
      <c r="DB44" s="235"/>
      <c r="DC44" s="235"/>
      <c r="DD44" s="235"/>
      <c r="DE44" s="236"/>
      <c r="DF44" s="35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</row>
    <row r="45" spans="1:210" ht="15" customHeight="1">
      <c r="A45" s="228" t="s">
        <v>50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30"/>
      <c r="AB45" s="29" t="s">
        <v>34</v>
      </c>
      <c r="AC45" s="70">
        <f>((_xlfn.SUMIFS($AC$12:$AC$43,$AB$12:$AB$43,"П")))</f>
        <v>0</v>
      </c>
      <c r="AD45" s="30"/>
      <c r="AE45" s="30"/>
      <c r="AF45" s="231" t="s">
        <v>38</v>
      </c>
      <c r="AG45" s="232"/>
      <c r="AH45" s="232"/>
      <c r="AI45" s="232"/>
      <c r="AJ45" s="232"/>
      <c r="AK45" s="232"/>
      <c r="AL45" s="233"/>
      <c r="AM45" s="231" t="s">
        <v>38</v>
      </c>
      <c r="AN45" s="232"/>
      <c r="AO45" s="232"/>
      <c r="AP45" s="232"/>
      <c r="AQ45" s="232"/>
      <c r="AR45" s="232"/>
      <c r="AS45" s="233"/>
      <c r="AT45" s="231" t="s">
        <v>38</v>
      </c>
      <c r="AU45" s="232"/>
      <c r="AV45" s="232"/>
      <c r="AW45" s="232"/>
      <c r="AX45" s="232"/>
      <c r="AY45" s="232"/>
      <c r="AZ45" s="233"/>
      <c r="BA45" s="231">
        <f>((_xlfn.SUMIFS($BA$14:$BA$43,$AB$14:$AB$43,"П",$DF$14:$DF$43,"0")))</f>
        <v>0</v>
      </c>
      <c r="BB45" s="232"/>
      <c r="BC45" s="232"/>
      <c r="BD45" s="232"/>
      <c r="BE45" s="232"/>
      <c r="BF45" s="233"/>
      <c r="BG45" s="231">
        <f>((_xlfn.SUMIFS($BG$14:$BG$43,$AB$14:$AB$43,"П",$DF$14:$DF$43,"0")))</f>
        <v>0</v>
      </c>
      <c r="BH45" s="232"/>
      <c r="BI45" s="232"/>
      <c r="BJ45" s="232"/>
      <c r="BK45" s="232"/>
      <c r="BL45" s="233"/>
      <c r="BM45" s="231">
        <f>((_xlfn.SUMIFS($BM$14:$BM$43,$AB$14:$AB$43,"П",$DF$14:$DF$43,"0")))</f>
        <v>0</v>
      </c>
      <c r="BN45" s="232"/>
      <c r="BO45" s="232"/>
      <c r="BP45" s="232"/>
      <c r="BQ45" s="232"/>
      <c r="BR45" s="233"/>
      <c r="BS45" s="231">
        <f>((_xlfn.SUMIFS($BS$14:$BS$43,$AB$14:$AB$43,"П",$DF$14:$DF$43,"0")))</f>
        <v>0</v>
      </c>
      <c r="BT45" s="232"/>
      <c r="BU45" s="232"/>
      <c r="BV45" s="232"/>
      <c r="BW45" s="233"/>
      <c r="BX45" s="35">
        <f>((_xlfn.SUMIFS($BX$14:$BX$43,$AB$14:$AB$43,"П",$DF$14:$DF$43,"0")))</f>
        <v>0</v>
      </c>
      <c r="BY45" s="35">
        <f>((_xlfn.SUMIFS($BY$14:$BY$43,$AB$14:$AB$43,"П",$DF$14:$DF$43,"0")))</f>
        <v>0</v>
      </c>
      <c r="BZ45" s="35">
        <f>((_xlfn.SUMIFS($BZ$14:$BZ$43,$AB$14:$AB$43,"П",$DF$14:$DF$43,"0")))</f>
        <v>0</v>
      </c>
      <c r="CA45" s="35">
        <f>((_xlfn.SUMIFS($CA$14:$CA$43,$AB$14:$AB$43,"П",$DF$14:$DF$43,"0")))</f>
        <v>0</v>
      </c>
      <c r="CB45" s="231"/>
      <c r="CC45" s="232"/>
      <c r="CD45" s="232"/>
      <c r="CE45" s="232"/>
      <c r="CF45" s="232"/>
      <c r="CG45" s="233"/>
      <c r="CH45" s="27"/>
      <c r="CI45" s="27"/>
      <c r="CJ45" s="231"/>
      <c r="CK45" s="232"/>
      <c r="CL45" s="232"/>
      <c r="CM45" s="232"/>
      <c r="CN45" s="232"/>
      <c r="CO45" s="233"/>
      <c r="CP45" s="234" t="s">
        <v>38</v>
      </c>
      <c r="CQ45" s="235"/>
      <c r="CR45" s="235"/>
      <c r="CS45" s="235"/>
      <c r="CT45" s="235"/>
      <c r="CU45" s="236"/>
      <c r="CV45" s="237" t="s">
        <v>38</v>
      </c>
      <c r="CW45" s="238"/>
      <c r="CX45" s="238"/>
      <c r="CY45" s="238"/>
      <c r="CZ45" s="239"/>
      <c r="DA45" s="237" t="s">
        <v>38</v>
      </c>
      <c r="DB45" s="238"/>
      <c r="DC45" s="238"/>
      <c r="DD45" s="238"/>
      <c r="DE45" s="239"/>
      <c r="DF45" s="32" t="s">
        <v>39</v>
      </c>
      <c r="DG45" s="28"/>
      <c r="DH45" s="28"/>
      <c r="DI45" s="28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</row>
    <row r="46" spans="1:210" ht="15" customHeight="1">
      <c r="A46" s="228" t="s">
        <v>40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30"/>
      <c r="AB46" s="29" t="s">
        <v>41</v>
      </c>
      <c r="AC46" s="70">
        <f>((_xlfn.SUMIFS($AC$12:$AC$43,$AB$12:$AB$43,"А")))</f>
        <v>0</v>
      </c>
      <c r="AD46" s="30"/>
      <c r="AE46" s="30"/>
      <c r="AF46" s="231" t="s">
        <v>38</v>
      </c>
      <c r="AG46" s="232"/>
      <c r="AH46" s="232"/>
      <c r="AI46" s="232"/>
      <c r="AJ46" s="232"/>
      <c r="AK46" s="232"/>
      <c r="AL46" s="233"/>
      <c r="AM46" s="231" t="s">
        <v>38</v>
      </c>
      <c r="AN46" s="232"/>
      <c r="AO46" s="232"/>
      <c r="AP46" s="232"/>
      <c r="AQ46" s="232"/>
      <c r="AR46" s="232"/>
      <c r="AS46" s="233"/>
      <c r="AT46" s="231" t="s">
        <v>38</v>
      </c>
      <c r="AU46" s="232"/>
      <c r="AV46" s="232"/>
      <c r="AW46" s="232"/>
      <c r="AX46" s="232"/>
      <c r="AY46" s="232"/>
      <c r="AZ46" s="233"/>
      <c r="BA46" s="231">
        <f>((_xlfn.SUMIFS($BA$14:$BA$43,$AB$14:$AB$43,"А",$DF$14:$DF$43,"0")))</f>
        <v>0</v>
      </c>
      <c r="BB46" s="232"/>
      <c r="BC46" s="232"/>
      <c r="BD46" s="232"/>
      <c r="BE46" s="232"/>
      <c r="BF46" s="233"/>
      <c r="BG46" s="231">
        <f>((_xlfn.SUMIFS($BG$14:$BG$43,$AB$14:$AB$43,"А",$DF$14:$DF$43,"0")))</f>
        <v>0</v>
      </c>
      <c r="BH46" s="232"/>
      <c r="BI46" s="232"/>
      <c r="BJ46" s="232"/>
      <c r="BK46" s="232"/>
      <c r="BL46" s="233"/>
      <c r="BM46" s="231">
        <f>((_xlfn.SUMIFS($BG$14:$BG$43,$AB$14:$AB$43,"А",$DF$14:$DF$43,"0")))</f>
        <v>0</v>
      </c>
      <c r="BN46" s="232"/>
      <c r="BO46" s="232"/>
      <c r="BP46" s="232"/>
      <c r="BQ46" s="232"/>
      <c r="BR46" s="233"/>
      <c r="BS46" s="231">
        <f>((_xlfn.SUMIFS($BG$14:$BG$43,$AB$14:$AB$43,"А",$DF$14:$DF$43,"0")))</f>
        <v>0</v>
      </c>
      <c r="BT46" s="232"/>
      <c r="BU46" s="232"/>
      <c r="BV46" s="232"/>
      <c r="BW46" s="233"/>
      <c r="BX46" s="35">
        <f>((_xlfn.SUMIFS($BX$14:$BX$43,$AB$14:$AB$43,"А",$DF$14:$DF$43,"0")))</f>
        <v>0</v>
      </c>
      <c r="BY46" s="35">
        <f>((_xlfn.SUMIFS($BY$14:$BY$43,$AB$14:$AB$43,"А",$DF$14:$DF$43,"0")))</f>
        <v>0</v>
      </c>
      <c r="BZ46" s="35">
        <f>((_xlfn.SUMIFS($BZ$14:$BZ$43,$AB$14:$AB$43,"А",$DF$14:$DF$43,"0")))</f>
        <v>0</v>
      </c>
      <c r="CA46" s="35">
        <f>((_xlfn.SUMIFS($CA$14:$CA$43,$AB$14:$AB$43,"А",$DF$14:$DF$43,"0")))</f>
        <v>0</v>
      </c>
      <c r="CB46" s="231"/>
      <c r="CC46" s="232"/>
      <c r="CD46" s="232"/>
      <c r="CE46" s="232"/>
      <c r="CF46" s="232"/>
      <c r="CG46" s="233"/>
      <c r="CH46" s="27"/>
      <c r="CI46" s="27"/>
      <c r="CJ46" s="231"/>
      <c r="CK46" s="232"/>
      <c r="CL46" s="232"/>
      <c r="CM46" s="232"/>
      <c r="CN46" s="232"/>
      <c r="CO46" s="233"/>
      <c r="CP46" s="237" t="s">
        <v>38</v>
      </c>
      <c r="CQ46" s="238"/>
      <c r="CR46" s="238"/>
      <c r="CS46" s="238"/>
      <c r="CT46" s="238"/>
      <c r="CU46" s="239"/>
      <c r="CV46" s="237" t="s">
        <v>38</v>
      </c>
      <c r="CW46" s="238"/>
      <c r="CX46" s="238"/>
      <c r="CY46" s="238"/>
      <c r="CZ46" s="239"/>
      <c r="DA46" s="237" t="s">
        <v>38</v>
      </c>
      <c r="DB46" s="238"/>
      <c r="DC46" s="238"/>
      <c r="DD46" s="238"/>
      <c r="DE46" s="239"/>
      <c r="DF46" s="31" t="s">
        <v>39</v>
      </c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</row>
    <row r="47" spans="1:210" ht="22.5" customHeight="1">
      <c r="A47" s="249" t="s">
        <v>42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1"/>
      <c r="AB47" s="29" t="s">
        <v>35</v>
      </c>
      <c r="AC47" s="51">
        <f>((_xlfn.SUMIFS($AC$12:$AC$20,$AB$12:$AB$20,"В")))</f>
        <v>5.33</v>
      </c>
      <c r="AD47" s="30"/>
      <c r="AE47" s="30"/>
      <c r="AF47" s="231" t="s">
        <v>38</v>
      </c>
      <c r="AG47" s="232"/>
      <c r="AH47" s="232"/>
      <c r="AI47" s="232"/>
      <c r="AJ47" s="232"/>
      <c r="AK47" s="232"/>
      <c r="AL47" s="233"/>
      <c r="AM47" s="231" t="s">
        <v>38</v>
      </c>
      <c r="AN47" s="232"/>
      <c r="AO47" s="232"/>
      <c r="AP47" s="232"/>
      <c r="AQ47" s="232"/>
      <c r="AR47" s="232"/>
      <c r="AS47" s="233"/>
      <c r="AT47" s="231" t="s">
        <v>38</v>
      </c>
      <c r="AU47" s="232"/>
      <c r="AV47" s="232"/>
      <c r="AW47" s="232"/>
      <c r="AX47" s="232"/>
      <c r="AY47" s="232"/>
      <c r="AZ47" s="233"/>
      <c r="BA47" s="231">
        <f>((_xlfn.SUMIFS($BA$14:$BA$43,$AB$14:$AB$43,"В",$DF$14:$DF$43,"0")))</f>
        <v>18</v>
      </c>
      <c r="BB47" s="232"/>
      <c r="BC47" s="232"/>
      <c r="BD47" s="232"/>
      <c r="BE47" s="232"/>
      <c r="BF47" s="233"/>
      <c r="BG47" s="231">
        <f>((_xlfn.SUMIFS($BG$14:$BG$43,$AB$14:$AB$43,"В",$DF$14:$DF$43,"0")))</f>
        <v>0</v>
      </c>
      <c r="BH47" s="232"/>
      <c r="BI47" s="232"/>
      <c r="BJ47" s="232"/>
      <c r="BK47" s="232"/>
      <c r="BL47" s="233"/>
      <c r="BM47" s="231">
        <f>((_xlfn.SUMIFS($BG$14:$BG$43,$AB$14:$AB$43,"В",$DF$14:$DF$43,"0")))</f>
        <v>0</v>
      </c>
      <c r="BN47" s="232"/>
      <c r="BO47" s="232"/>
      <c r="BP47" s="232"/>
      <c r="BQ47" s="232"/>
      <c r="BR47" s="233"/>
      <c r="BS47" s="231">
        <f>((_xlfn.SUMIFS($BG$14:$BG$43,$AB$14:$AB$43,"В",$DF$14:$DF$43,"0")))</f>
        <v>0</v>
      </c>
      <c r="BT47" s="232"/>
      <c r="BU47" s="232"/>
      <c r="BV47" s="232"/>
      <c r="BW47" s="233"/>
      <c r="BX47" s="35">
        <f>((_xlfn.SUMIFS($BX$14:$BX$43,$AB$14:$AB$43,"В",$DF$14:$DF$43,"0")))</f>
        <v>0</v>
      </c>
      <c r="BY47" s="35">
        <f>((_xlfn.SUMIFS($BY$14:$BY$43,$AB$14:$AB$43,"В",$DF$14:$DF$43,"0")))</f>
        <v>0</v>
      </c>
      <c r="BZ47" s="35">
        <f>((_xlfn.SUMIFS($BZ$14:$BZ$43,$AB$14:$AB$43,"В",$DF$14:$DF$43,"0")))</f>
        <v>7</v>
      </c>
      <c r="CA47" s="35">
        <f>((_xlfn.SUMIFS($CA$14:$CA$43,$AB$14:$AB$43,"В",$DF$14:$DF$43,"0")))</f>
        <v>6</v>
      </c>
      <c r="CB47" s="231"/>
      <c r="CC47" s="232"/>
      <c r="CD47" s="232"/>
      <c r="CE47" s="232"/>
      <c r="CF47" s="232"/>
      <c r="CG47" s="233"/>
      <c r="CH47" s="27"/>
      <c r="CI47" s="27"/>
      <c r="CJ47" s="231"/>
      <c r="CK47" s="232"/>
      <c r="CL47" s="232"/>
      <c r="CM47" s="232"/>
      <c r="CN47" s="232"/>
      <c r="CO47" s="233"/>
      <c r="CP47" s="237" t="s">
        <v>38</v>
      </c>
      <c r="CQ47" s="238"/>
      <c r="CR47" s="238"/>
      <c r="CS47" s="238"/>
      <c r="CT47" s="238"/>
      <c r="CU47" s="239"/>
      <c r="CV47" s="237" t="s">
        <v>38</v>
      </c>
      <c r="CW47" s="238"/>
      <c r="CX47" s="238"/>
      <c r="CY47" s="238"/>
      <c r="CZ47" s="239"/>
      <c r="DA47" s="237" t="s">
        <v>38</v>
      </c>
      <c r="DB47" s="238"/>
      <c r="DC47" s="238"/>
      <c r="DD47" s="238"/>
      <c r="DE47" s="239"/>
      <c r="DF47" s="31">
        <v>0</v>
      </c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</row>
    <row r="48" spans="1:210" ht="15">
      <c r="A48" s="252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B48" s="29" t="s">
        <v>35</v>
      </c>
      <c r="AC48" s="70">
        <f>((_xlfn.SUMIFS($AC$14:$AC$43,$AB$14:$AB$43,"В",$DF$14:$DF$43,"1")))</f>
        <v>0</v>
      </c>
      <c r="AD48" s="30"/>
      <c r="AE48" s="30"/>
      <c r="AF48" s="231" t="s">
        <v>38</v>
      </c>
      <c r="AG48" s="232"/>
      <c r="AH48" s="232"/>
      <c r="AI48" s="232"/>
      <c r="AJ48" s="232"/>
      <c r="AK48" s="232"/>
      <c r="AL48" s="233"/>
      <c r="AM48" s="231" t="s">
        <v>38</v>
      </c>
      <c r="AN48" s="232"/>
      <c r="AO48" s="232"/>
      <c r="AP48" s="232"/>
      <c r="AQ48" s="232"/>
      <c r="AR48" s="232"/>
      <c r="AS48" s="233"/>
      <c r="AT48" s="231" t="s">
        <v>38</v>
      </c>
      <c r="AU48" s="232"/>
      <c r="AV48" s="232"/>
      <c r="AW48" s="232"/>
      <c r="AX48" s="232"/>
      <c r="AY48" s="232"/>
      <c r="AZ48" s="233"/>
      <c r="BA48" s="231">
        <f>((_xlfn.SUMIFS($BA$14:$BA$43,$AB$14:$AB$43,"В",$DF$14:$DF$43,"1")))</f>
        <v>0</v>
      </c>
      <c r="BB48" s="232"/>
      <c r="BC48" s="232"/>
      <c r="BD48" s="232"/>
      <c r="BE48" s="232"/>
      <c r="BF48" s="233"/>
      <c r="BG48" s="231">
        <f>((_xlfn.SUMIFS($BG$14:$BG$43,$AB$14:$AB$43,"В",$DF$14:$DF$43,"1")))</f>
        <v>0</v>
      </c>
      <c r="BH48" s="232"/>
      <c r="BI48" s="232"/>
      <c r="BJ48" s="232"/>
      <c r="BK48" s="232"/>
      <c r="BL48" s="233"/>
      <c r="BM48" s="231">
        <f>((_xlfn.SUMIFS($BG$14:$BG$43,$AB$14:$AB$43,"В",$DF$14:$DF$43,"1")))</f>
        <v>0</v>
      </c>
      <c r="BN48" s="232"/>
      <c r="BO48" s="232"/>
      <c r="BP48" s="232"/>
      <c r="BQ48" s="232"/>
      <c r="BR48" s="233"/>
      <c r="BS48" s="231">
        <f>((_xlfn.SUMIFS($BG$14:$BG$43,$AB$14:$AB$43,"В",$DF$14:$DF$43,"1")))</f>
        <v>0</v>
      </c>
      <c r="BT48" s="232"/>
      <c r="BU48" s="232"/>
      <c r="BV48" s="232"/>
      <c r="BW48" s="233"/>
      <c r="BX48" s="35">
        <f>((_xlfn.SUMIFS($BX$14:$BX$43,$AB$14:$AB$43,"В",$DF$14:$DF$43,"1")))</f>
        <v>0</v>
      </c>
      <c r="BY48" s="35">
        <f>((_xlfn.SUMIFS($BY$14:$BY$43,$AB$14:$AB$43,"В",$DF$14:$DF$43,"0")))</f>
        <v>0</v>
      </c>
      <c r="BZ48" s="35">
        <f>((_xlfn.SUMIFS($BZ$14:$BZ$43,$AB$14:$AB$43,"В",$DF$14:$DF$43,"0")))</f>
        <v>7</v>
      </c>
      <c r="CA48" s="35">
        <f>((_xlfn.SUMIFS($CA$14:$CA$43,$AB$14:$AB$43,"В",$DF$14:$DF$43,"0")))</f>
        <v>6</v>
      </c>
      <c r="CB48" s="231"/>
      <c r="CC48" s="232"/>
      <c r="CD48" s="232"/>
      <c r="CE48" s="232"/>
      <c r="CF48" s="232"/>
      <c r="CG48" s="233"/>
      <c r="CH48" s="27"/>
      <c r="CI48" s="27"/>
      <c r="CJ48" s="231"/>
      <c r="CK48" s="232"/>
      <c r="CL48" s="232"/>
      <c r="CM48" s="232"/>
      <c r="CN48" s="232"/>
      <c r="CO48" s="233"/>
      <c r="CP48" s="237" t="s">
        <v>38</v>
      </c>
      <c r="CQ48" s="238"/>
      <c r="CR48" s="238"/>
      <c r="CS48" s="238"/>
      <c r="CT48" s="238"/>
      <c r="CU48" s="239"/>
      <c r="CV48" s="237" t="s">
        <v>38</v>
      </c>
      <c r="CW48" s="238"/>
      <c r="CX48" s="238"/>
      <c r="CY48" s="238"/>
      <c r="CZ48" s="239"/>
      <c r="DA48" s="237" t="s">
        <v>38</v>
      </c>
      <c r="DB48" s="238"/>
      <c r="DC48" s="238"/>
      <c r="DD48" s="238"/>
      <c r="DE48" s="239"/>
      <c r="DF48" s="31">
        <v>1</v>
      </c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</row>
    <row r="49" spans="1:210" ht="15" customHeight="1">
      <c r="A49" s="228" t="s">
        <v>43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30"/>
      <c r="AB49" s="29" t="s">
        <v>44</v>
      </c>
      <c r="AC49" s="36">
        <f>((_xlfn.SUMIFS($AC$14:$AC$43,$AB$14:$AB$43,"В1",$DF$14:$DF$43,"1")))</f>
        <v>0</v>
      </c>
      <c r="AD49" s="30"/>
      <c r="AE49" s="30"/>
      <c r="AF49" s="231" t="s">
        <v>38</v>
      </c>
      <c r="AG49" s="232"/>
      <c r="AH49" s="232"/>
      <c r="AI49" s="232"/>
      <c r="AJ49" s="232"/>
      <c r="AK49" s="232"/>
      <c r="AL49" s="233"/>
      <c r="AM49" s="231" t="s">
        <v>38</v>
      </c>
      <c r="AN49" s="232"/>
      <c r="AO49" s="232"/>
      <c r="AP49" s="232"/>
      <c r="AQ49" s="232"/>
      <c r="AR49" s="232"/>
      <c r="AS49" s="233"/>
      <c r="AT49" s="231" t="s">
        <v>38</v>
      </c>
      <c r="AU49" s="232"/>
      <c r="AV49" s="232"/>
      <c r="AW49" s="232"/>
      <c r="AX49" s="232"/>
      <c r="AY49" s="232"/>
      <c r="AZ49" s="233"/>
      <c r="BA49" s="231">
        <f>((_xlfn.SUMIFS($BA$14:$BA$43,$AB$14:$AB$43,"В1",$DF$14:$DF$43,"1")))</f>
        <v>0</v>
      </c>
      <c r="BB49" s="232"/>
      <c r="BC49" s="232"/>
      <c r="BD49" s="232"/>
      <c r="BE49" s="232"/>
      <c r="BF49" s="233"/>
      <c r="BG49" s="231">
        <f>((_xlfn.SUMIFS($BG$14:$BG$43,$AB$14:$AB$43,"В1",$DF$14:$DF$43,"1")))</f>
        <v>0</v>
      </c>
      <c r="BH49" s="232"/>
      <c r="BI49" s="232"/>
      <c r="BJ49" s="232"/>
      <c r="BK49" s="232"/>
      <c r="BL49" s="233"/>
      <c r="BM49" s="231">
        <f>((_xlfn.SUMIFS($BG$14:$BG$43,$AB$14:$AB$43,"В1",$DF$14:$DF$43,"1")))</f>
        <v>0</v>
      </c>
      <c r="BN49" s="232"/>
      <c r="BO49" s="232"/>
      <c r="BP49" s="232"/>
      <c r="BQ49" s="232"/>
      <c r="BR49" s="233"/>
      <c r="BS49" s="231">
        <f>((_xlfn.SUMIFS($BG$14:$BG$43,$AB$14:$AB$43,"В1",$DF$14:$DF$43,"1")))</f>
        <v>0</v>
      </c>
      <c r="BT49" s="232"/>
      <c r="BU49" s="232"/>
      <c r="BV49" s="232"/>
      <c r="BW49" s="233"/>
      <c r="BX49" s="35">
        <f>((_xlfn.SUMIFS($BX$14:$BX$43,$AB$14:$AB$43,"В1",$DF$14:$DF$43,"1")))</f>
        <v>0</v>
      </c>
      <c r="BY49" s="35">
        <f>((_xlfn.SUMIFS($BY$14:$BY$43,$AB$14:$AB$43,"В1",$DF$14:$DF$43,"1")))</f>
        <v>0</v>
      </c>
      <c r="BZ49" s="35">
        <f>((_xlfn.SUMIFS($BZ$14:$BZ$43,$AB$14:$AB$43,"В1",$DF$14:$DF$43,"1")))</f>
        <v>0</v>
      </c>
      <c r="CA49" s="35">
        <f>((_xlfn.SUMIFS($CA$14:$CA$43,$AB$14:$AB$43,"В1",$DF$14:$DF$43,"1")))</f>
        <v>0</v>
      </c>
      <c r="CB49" s="231"/>
      <c r="CC49" s="232"/>
      <c r="CD49" s="232"/>
      <c r="CE49" s="232"/>
      <c r="CF49" s="232"/>
      <c r="CG49" s="233"/>
      <c r="CH49" s="27"/>
      <c r="CI49" s="27"/>
      <c r="CJ49" s="231"/>
      <c r="CK49" s="232"/>
      <c r="CL49" s="232"/>
      <c r="CM49" s="232"/>
      <c r="CN49" s="232"/>
      <c r="CO49" s="233"/>
      <c r="CP49" s="237" t="s">
        <v>38</v>
      </c>
      <c r="CQ49" s="238"/>
      <c r="CR49" s="238"/>
      <c r="CS49" s="238"/>
      <c r="CT49" s="238"/>
      <c r="CU49" s="239"/>
      <c r="CV49" s="237" t="s">
        <v>38</v>
      </c>
      <c r="CW49" s="238"/>
      <c r="CX49" s="238"/>
      <c r="CY49" s="238"/>
      <c r="CZ49" s="239"/>
      <c r="DA49" s="237" t="s">
        <v>38</v>
      </c>
      <c r="DB49" s="238"/>
      <c r="DC49" s="238"/>
      <c r="DD49" s="238"/>
      <c r="DE49" s="239"/>
      <c r="DF49" s="31" t="s">
        <v>33</v>
      </c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</row>
    <row r="50" spans="5:87" s="14" customFormat="1" ht="12.75"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15"/>
      <c r="AC50" s="15"/>
      <c r="AD50" s="16"/>
      <c r="AE50" s="16"/>
      <c r="BA50" s="260"/>
      <c r="BB50" s="260"/>
      <c r="BC50" s="260"/>
      <c r="BD50" s="260"/>
      <c r="BE50" s="260"/>
      <c r="BF50" s="260"/>
      <c r="CI50" s="125">
        <f>SUM(CI12:CI49)</f>
        <v>357.62</v>
      </c>
    </row>
  </sheetData>
  <sheetProtection/>
  <mergeCells count="660">
    <mergeCell ref="CJ49:CO49"/>
    <mergeCell ref="CP49:CU49"/>
    <mergeCell ref="CV49:CZ49"/>
    <mergeCell ref="DA49:DE49"/>
    <mergeCell ref="E50:AA50"/>
    <mergeCell ref="BA50:BF50"/>
    <mergeCell ref="DA48:DE48"/>
    <mergeCell ref="A49:AA49"/>
    <mergeCell ref="AF49:AL49"/>
    <mergeCell ref="AM49:AS49"/>
    <mergeCell ref="AT49:AZ49"/>
    <mergeCell ref="BA49:BF49"/>
    <mergeCell ref="BG49:BL49"/>
    <mergeCell ref="BM49:BR49"/>
    <mergeCell ref="BS49:BW49"/>
    <mergeCell ref="CB49:CG49"/>
    <mergeCell ref="BM48:BR48"/>
    <mergeCell ref="BS48:BW48"/>
    <mergeCell ref="CB48:CG48"/>
    <mergeCell ref="CJ48:CO48"/>
    <mergeCell ref="CP48:CU48"/>
    <mergeCell ref="CV48:CZ48"/>
    <mergeCell ref="CB47:CG47"/>
    <mergeCell ref="CJ47:CO47"/>
    <mergeCell ref="CP47:CU47"/>
    <mergeCell ref="CV47:CZ47"/>
    <mergeCell ref="DA47:DE47"/>
    <mergeCell ref="AF48:AL48"/>
    <mergeCell ref="AM48:AS48"/>
    <mergeCell ref="AT48:AZ48"/>
    <mergeCell ref="BA48:BF48"/>
    <mergeCell ref="BG48:BL48"/>
    <mergeCell ref="CV46:CZ46"/>
    <mergeCell ref="DA46:DE46"/>
    <mergeCell ref="A47:AA48"/>
    <mergeCell ref="AF47:AL47"/>
    <mergeCell ref="AM47:AS47"/>
    <mergeCell ref="AT47:AZ47"/>
    <mergeCell ref="BA47:BF47"/>
    <mergeCell ref="BG47:BL47"/>
    <mergeCell ref="BM47:BR47"/>
    <mergeCell ref="BS47:BW47"/>
    <mergeCell ref="BG46:BL46"/>
    <mergeCell ref="BM46:BR46"/>
    <mergeCell ref="BS46:BW46"/>
    <mergeCell ref="CB46:CG46"/>
    <mergeCell ref="CJ46:CO46"/>
    <mergeCell ref="CP46:CU46"/>
    <mergeCell ref="CB45:CG45"/>
    <mergeCell ref="CJ45:CO45"/>
    <mergeCell ref="CP45:CU45"/>
    <mergeCell ref="CV45:CZ45"/>
    <mergeCell ref="DA45:DE45"/>
    <mergeCell ref="A46:AA46"/>
    <mergeCell ref="AF46:AL46"/>
    <mergeCell ref="AM46:AS46"/>
    <mergeCell ref="AT46:AZ46"/>
    <mergeCell ref="BA46:BF46"/>
    <mergeCell ref="CV44:CZ44"/>
    <mergeCell ref="DA44:DE44"/>
    <mergeCell ref="A45:AA45"/>
    <mergeCell ref="AF45:AL45"/>
    <mergeCell ref="AM45:AS45"/>
    <mergeCell ref="AT45:AZ45"/>
    <mergeCell ref="BA45:BF45"/>
    <mergeCell ref="BG45:BL45"/>
    <mergeCell ref="BM45:BR45"/>
    <mergeCell ref="BS45:BW45"/>
    <mergeCell ref="BG44:BL44"/>
    <mergeCell ref="BM44:BR44"/>
    <mergeCell ref="BS44:BW44"/>
    <mergeCell ref="CB44:CG44"/>
    <mergeCell ref="CJ44:CO44"/>
    <mergeCell ref="CP44:CU44"/>
    <mergeCell ref="CB43:CG43"/>
    <mergeCell ref="CJ43:CO43"/>
    <mergeCell ref="CP43:CU43"/>
    <mergeCell ref="CV43:CZ43"/>
    <mergeCell ref="DA43:DE43"/>
    <mergeCell ref="A44:AA44"/>
    <mergeCell ref="AF44:AL44"/>
    <mergeCell ref="AM44:AS44"/>
    <mergeCell ref="AT44:AZ44"/>
    <mergeCell ref="BA44:BF44"/>
    <mergeCell ref="AM43:AS43"/>
    <mergeCell ref="AT43:AZ43"/>
    <mergeCell ref="BA43:BF43"/>
    <mergeCell ref="BG43:BL43"/>
    <mergeCell ref="BM43:BR43"/>
    <mergeCell ref="BS43:BW43"/>
    <mergeCell ref="CB42:CG42"/>
    <mergeCell ref="CJ42:CO42"/>
    <mergeCell ref="CP42:CU42"/>
    <mergeCell ref="CV42:CZ42"/>
    <mergeCell ref="DA42:DE42"/>
    <mergeCell ref="A43:F43"/>
    <mergeCell ref="G43:L43"/>
    <mergeCell ref="P43:U43"/>
    <mergeCell ref="V43:AA43"/>
    <mergeCell ref="AF43:AL43"/>
    <mergeCell ref="AM42:AS42"/>
    <mergeCell ref="AT42:AZ42"/>
    <mergeCell ref="BA42:BF42"/>
    <mergeCell ref="BG42:BL42"/>
    <mergeCell ref="BM42:BR42"/>
    <mergeCell ref="BS42:BW42"/>
    <mergeCell ref="CB41:CG41"/>
    <mergeCell ref="CJ41:CO41"/>
    <mergeCell ref="CP41:CU41"/>
    <mergeCell ref="CV41:CZ41"/>
    <mergeCell ref="DA41:DE41"/>
    <mergeCell ref="A42:F42"/>
    <mergeCell ref="G42:L42"/>
    <mergeCell ref="P42:U42"/>
    <mergeCell ref="V42:AA42"/>
    <mergeCell ref="AF42:AL42"/>
    <mergeCell ref="AM41:AS41"/>
    <mergeCell ref="AT41:AZ41"/>
    <mergeCell ref="BA41:BF41"/>
    <mergeCell ref="BG41:BL41"/>
    <mergeCell ref="BM41:BR41"/>
    <mergeCell ref="BS41:BW41"/>
    <mergeCell ref="CB40:CG40"/>
    <mergeCell ref="CJ40:CO40"/>
    <mergeCell ref="CP40:CU40"/>
    <mergeCell ref="CV40:CZ40"/>
    <mergeCell ref="DA40:DE40"/>
    <mergeCell ref="A41:F41"/>
    <mergeCell ref="G41:L41"/>
    <mergeCell ref="P41:U41"/>
    <mergeCell ref="V41:AA41"/>
    <mergeCell ref="AF41:AL41"/>
    <mergeCell ref="AM40:AS40"/>
    <mergeCell ref="AT40:AZ40"/>
    <mergeCell ref="BA40:BF40"/>
    <mergeCell ref="BG40:BL40"/>
    <mergeCell ref="BM40:BR40"/>
    <mergeCell ref="BS40:BW40"/>
    <mergeCell ref="CB39:CG39"/>
    <mergeCell ref="CJ39:CO39"/>
    <mergeCell ref="CP39:CU39"/>
    <mergeCell ref="CV39:CZ39"/>
    <mergeCell ref="DA39:DE39"/>
    <mergeCell ref="A40:F40"/>
    <mergeCell ref="G40:L40"/>
    <mergeCell ref="P40:U40"/>
    <mergeCell ref="V40:AA40"/>
    <mergeCell ref="AF40:AL40"/>
    <mergeCell ref="AM39:AS39"/>
    <mergeCell ref="AT39:AZ39"/>
    <mergeCell ref="BA39:BF39"/>
    <mergeCell ref="BG39:BL39"/>
    <mergeCell ref="BM39:BR39"/>
    <mergeCell ref="BS39:BW39"/>
    <mergeCell ref="CB38:CG38"/>
    <mergeCell ref="CJ38:CO38"/>
    <mergeCell ref="CP38:CU38"/>
    <mergeCell ref="CV38:CZ38"/>
    <mergeCell ref="DA38:DE38"/>
    <mergeCell ref="A39:F39"/>
    <mergeCell ref="G39:L39"/>
    <mergeCell ref="P39:U39"/>
    <mergeCell ref="V39:AA39"/>
    <mergeCell ref="AF39:AL39"/>
    <mergeCell ref="AM38:AS38"/>
    <mergeCell ref="AT38:AZ38"/>
    <mergeCell ref="BA38:BF38"/>
    <mergeCell ref="BG38:BL38"/>
    <mergeCell ref="BM38:BR38"/>
    <mergeCell ref="BS38:BW38"/>
    <mergeCell ref="CB37:CG37"/>
    <mergeCell ref="CJ37:CO37"/>
    <mergeCell ref="CP37:CU37"/>
    <mergeCell ref="CV37:CZ37"/>
    <mergeCell ref="DA37:DE37"/>
    <mergeCell ref="A38:F38"/>
    <mergeCell ref="G38:L38"/>
    <mergeCell ref="P38:U38"/>
    <mergeCell ref="V38:AA38"/>
    <mergeCell ref="AF38:AL38"/>
    <mergeCell ref="AM37:AS37"/>
    <mergeCell ref="AT37:AZ37"/>
    <mergeCell ref="BA37:BF37"/>
    <mergeCell ref="BG37:BL37"/>
    <mergeCell ref="BM37:BR37"/>
    <mergeCell ref="BS37:BW37"/>
    <mergeCell ref="CB36:CG36"/>
    <mergeCell ref="CJ36:CO36"/>
    <mergeCell ref="CP36:CU36"/>
    <mergeCell ref="CV36:CZ36"/>
    <mergeCell ref="DA36:DE36"/>
    <mergeCell ref="A37:F37"/>
    <mergeCell ref="G37:L37"/>
    <mergeCell ref="P37:U37"/>
    <mergeCell ref="V37:AA37"/>
    <mergeCell ref="AF37:AL37"/>
    <mergeCell ref="AM36:AS36"/>
    <mergeCell ref="AT36:AZ36"/>
    <mergeCell ref="BA36:BF36"/>
    <mergeCell ref="BG36:BL36"/>
    <mergeCell ref="BM36:BR36"/>
    <mergeCell ref="BS36:BW36"/>
    <mergeCell ref="CB35:CG35"/>
    <mergeCell ref="CJ35:CO35"/>
    <mergeCell ref="CP35:CU35"/>
    <mergeCell ref="CV35:CZ35"/>
    <mergeCell ref="DA35:DE35"/>
    <mergeCell ref="A36:F36"/>
    <mergeCell ref="G36:L36"/>
    <mergeCell ref="P36:U36"/>
    <mergeCell ref="V36:AA36"/>
    <mergeCell ref="AF36:AL36"/>
    <mergeCell ref="AM35:AS35"/>
    <mergeCell ref="AT35:AZ35"/>
    <mergeCell ref="BA35:BF35"/>
    <mergeCell ref="BG35:BL35"/>
    <mergeCell ref="BM35:BR35"/>
    <mergeCell ref="BS35:BW35"/>
    <mergeCell ref="CB34:CG34"/>
    <mergeCell ref="CJ34:CO34"/>
    <mergeCell ref="CP34:CU34"/>
    <mergeCell ref="CV34:CZ34"/>
    <mergeCell ref="DA34:DE34"/>
    <mergeCell ref="A35:F35"/>
    <mergeCell ref="G35:L35"/>
    <mergeCell ref="P35:U35"/>
    <mergeCell ref="V35:AA35"/>
    <mergeCell ref="AF35:AL35"/>
    <mergeCell ref="AM34:AS34"/>
    <mergeCell ref="AT34:AZ34"/>
    <mergeCell ref="BA34:BF34"/>
    <mergeCell ref="BG34:BL34"/>
    <mergeCell ref="BM34:BR34"/>
    <mergeCell ref="BS34:BW34"/>
    <mergeCell ref="CB33:CG33"/>
    <mergeCell ref="CJ33:CO33"/>
    <mergeCell ref="CP33:CU33"/>
    <mergeCell ref="CV33:CZ33"/>
    <mergeCell ref="DA33:DE33"/>
    <mergeCell ref="A34:F34"/>
    <mergeCell ref="G34:L34"/>
    <mergeCell ref="P34:U34"/>
    <mergeCell ref="V34:AA34"/>
    <mergeCell ref="AF34:AL34"/>
    <mergeCell ref="AM33:AS33"/>
    <mergeCell ref="AT33:AZ33"/>
    <mergeCell ref="BA33:BF33"/>
    <mergeCell ref="BG33:BL33"/>
    <mergeCell ref="BM33:BR33"/>
    <mergeCell ref="BS33:BW33"/>
    <mergeCell ref="CB32:CG32"/>
    <mergeCell ref="CJ32:CO32"/>
    <mergeCell ref="CP32:CU32"/>
    <mergeCell ref="CV32:CZ32"/>
    <mergeCell ref="DA32:DE32"/>
    <mergeCell ref="A33:F33"/>
    <mergeCell ref="G33:L33"/>
    <mergeCell ref="P33:U33"/>
    <mergeCell ref="V33:AA33"/>
    <mergeCell ref="AF33:AL33"/>
    <mergeCell ref="AM32:AS32"/>
    <mergeCell ref="AT32:AZ32"/>
    <mergeCell ref="BA32:BF32"/>
    <mergeCell ref="BG32:BL32"/>
    <mergeCell ref="BM32:BR32"/>
    <mergeCell ref="BS32:BW32"/>
    <mergeCell ref="CB31:CG31"/>
    <mergeCell ref="CJ31:CO31"/>
    <mergeCell ref="CP31:CU31"/>
    <mergeCell ref="CV31:CZ31"/>
    <mergeCell ref="DA31:DE31"/>
    <mergeCell ref="A32:F32"/>
    <mergeCell ref="G32:L32"/>
    <mergeCell ref="P32:U32"/>
    <mergeCell ref="V32:AA32"/>
    <mergeCell ref="AF32:AL32"/>
    <mergeCell ref="AM31:AS31"/>
    <mergeCell ref="AT31:AZ31"/>
    <mergeCell ref="BA31:BF31"/>
    <mergeCell ref="BG31:BL31"/>
    <mergeCell ref="BM31:BR31"/>
    <mergeCell ref="BS31:BW31"/>
    <mergeCell ref="CB30:CG30"/>
    <mergeCell ref="CJ30:CO30"/>
    <mergeCell ref="CP30:CU30"/>
    <mergeCell ref="CV30:CZ30"/>
    <mergeCell ref="DA30:DE30"/>
    <mergeCell ref="A31:F31"/>
    <mergeCell ref="G31:L31"/>
    <mergeCell ref="P31:U31"/>
    <mergeCell ref="V31:AA31"/>
    <mergeCell ref="AF31:AL31"/>
    <mergeCell ref="AM30:AS30"/>
    <mergeCell ref="AT30:AZ30"/>
    <mergeCell ref="BA30:BF30"/>
    <mergeCell ref="BG30:BL30"/>
    <mergeCell ref="BM30:BR30"/>
    <mergeCell ref="BS30:BW30"/>
    <mergeCell ref="CB29:CG29"/>
    <mergeCell ref="CJ29:CO29"/>
    <mergeCell ref="CP29:CU29"/>
    <mergeCell ref="CV29:CZ29"/>
    <mergeCell ref="DA29:DE29"/>
    <mergeCell ref="A30:F30"/>
    <mergeCell ref="G30:L30"/>
    <mergeCell ref="P30:U30"/>
    <mergeCell ref="V30:AA30"/>
    <mergeCell ref="AF30:AL30"/>
    <mergeCell ref="AM29:AS29"/>
    <mergeCell ref="AT29:AZ29"/>
    <mergeCell ref="BA29:BF29"/>
    <mergeCell ref="BG29:BL29"/>
    <mergeCell ref="BM29:BR29"/>
    <mergeCell ref="BS29:BW29"/>
    <mergeCell ref="CB28:CG28"/>
    <mergeCell ref="CJ28:CO28"/>
    <mergeCell ref="CP28:CU28"/>
    <mergeCell ref="CV28:CZ28"/>
    <mergeCell ref="DA28:DE28"/>
    <mergeCell ref="A29:F29"/>
    <mergeCell ref="G29:L29"/>
    <mergeCell ref="P29:U29"/>
    <mergeCell ref="V29:AA29"/>
    <mergeCell ref="AF29:AL29"/>
    <mergeCell ref="AM28:AS28"/>
    <mergeCell ref="AT28:AZ28"/>
    <mergeCell ref="BA28:BF28"/>
    <mergeCell ref="BG28:BL28"/>
    <mergeCell ref="BM28:BR28"/>
    <mergeCell ref="BS28:BW28"/>
    <mergeCell ref="CB27:CG27"/>
    <mergeCell ref="CJ27:CO27"/>
    <mergeCell ref="CP27:CU27"/>
    <mergeCell ref="CV27:CZ27"/>
    <mergeCell ref="DA27:DE27"/>
    <mergeCell ref="A28:F28"/>
    <mergeCell ref="G28:L28"/>
    <mergeCell ref="P28:U28"/>
    <mergeCell ref="V28:AA28"/>
    <mergeCell ref="AF28:AL28"/>
    <mergeCell ref="AM27:AS27"/>
    <mergeCell ref="AT27:AZ27"/>
    <mergeCell ref="BA27:BF27"/>
    <mergeCell ref="BG27:BL27"/>
    <mergeCell ref="BM27:BR27"/>
    <mergeCell ref="BS27:BW27"/>
    <mergeCell ref="CB26:CG26"/>
    <mergeCell ref="CJ26:CO26"/>
    <mergeCell ref="CP26:CU26"/>
    <mergeCell ref="CV26:CZ26"/>
    <mergeCell ref="DA26:DE26"/>
    <mergeCell ref="A27:F27"/>
    <mergeCell ref="G27:L27"/>
    <mergeCell ref="P27:U27"/>
    <mergeCell ref="V27:AA27"/>
    <mergeCell ref="AF27:AL27"/>
    <mergeCell ref="AM26:AS26"/>
    <mergeCell ref="AT26:AZ26"/>
    <mergeCell ref="BA26:BF26"/>
    <mergeCell ref="BG26:BL26"/>
    <mergeCell ref="BM26:BR26"/>
    <mergeCell ref="BS26:BW26"/>
    <mergeCell ref="CB25:CG25"/>
    <mergeCell ref="CJ25:CO25"/>
    <mergeCell ref="CP25:CU25"/>
    <mergeCell ref="CV25:CZ25"/>
    <mergeCell ref="DA25:DE25"/>
    <mergeCell ref="A26:F26"/>
    <mergeCell ref="G26:L26"/>
    <mergeCell ref="P26:U26"/>
    <mergeCell ref="V26:AA26"/>
    <mergeCell ref="AF26:AL26"/>
    <mergeCell ref="AM25:AS25"/>
    <mergeCell ref="AT25:AZ25"/>
    <mergeCell ref="BA25:BF25"/>
    <mergeCell ref="BG25:BL25"/>
    <mergeCell ref="BM25:BR25"/>
    <mergeCell ref="BS25:BW25"/>
    <mergeCell ref="CB24:CG24"/>
    <mergeCell ref="CJ24:CO24"/>
    <mergeCell ref="CP24:CU24"/>
    <mergeCell ref="CV24:CZ24"/>
    <mergeCell ref="DA24:DE24"/>
    <mergeCell ref="A25:F25"/>
    <mergeCell ref="G25:L25"/>
    <mergeCell ref="P25:U25"/>
    <mergeCell ref="V25:AA25"/>
    <mergeCell ref="AF25:AL25"/>
    <mergeCell ref="AM24:AS24"/>
    <mergeCell ref="AT24:AZ24"/>
    <mergeCell ref="BA24:BF24"/>
    <mergeCell ref="BG24:BL24"/>
    <mergeCell ref="BM24:BR24"/>
    <mergeCell ref="BS24:BW24"/>
    <mergeCell ref="CB23:CG23"/>
    <mergeCell ref="CJ23:CO23"/>
    <mergeCell ref="CP23:CU23"/>
    <mergeCell ref="CV23:CZ23"/>
    <mergeCell ref="DA23:DE23"/>
    <mergeCell ref="A24:F24"/>
    <mergeCell ref="G24:L24"/>
    <mergeCell ref="P24:U24"/>
    <mergeCell ref="V24:AA24"/>
    <mergeCell ref="AF24:AL24"/>
    <mergeCell ref="AM23:AS23"/>
    <mergeCell ref="AT23:AZ23"/>
    <mergeCell ref="BA23:BF23"/>
    <mergeCell ref="BG23:BL23"/>
    <mergeCell ref="BM23:BR23"/>
    <mergeCell ref="BS23:BW23"/>
    <mergeCell ref="CB22:CG22"/>
    <mergeCell ref="CJ22:CO22"/>
    <mergeCell ref="CP22:CU22"/>
    <mergeCell ref="CV22:CZ22"/>
    <mergeCell ref="DA22:DE22"/>
    <mergeCell ref="A23:F23"/>
    <mergeCell ref="G23:L23"/>
    <mergeCell ref="P23:U23"/>
    <mergeCell ref="V23:AA23"/>
    <mergeCell ref="AF23:AL23"/>
    <mergeCell ref="AM22:AS22"/>
    <mergeCell ref="AT22:AZ22"/>
    <mergeCell ref="BA22:BF22"/>
    <mergeCell ref="BG22:BL22"/>
    <mergeCell ref="BM22:BR22"/>
    <mergeCell ref="BS22:BW22"/>
    <mergeCell ref="CB21:CG21"/>
    <mergeCell ref="CJ21:CO21"/>
    <mergeCell ref="CP21:CU21"/>
    <mergeCell ref="CV21:CZ21"/>
    <mergeCell ref="DA21:DE21"/>
    <mergeCell ref="A22:F22"/>
    <mergeCell ref="G22:L22"/>
    <mergeCell ref="P22:U22"/>
    <mergeCell ref="V22:AA22"/>
    <mergeCell ref="AF22:AL22"/>
    <mergeCell ref="AM21:AS21"/>
    <mergeCell ref="AT21:AZ21"/>
    <mergeCell ref="BA21:BF21"/>
    <mergeCell ref="BG21:BL21"/>
    <mergeCell ref="BM21:BR21"/>
    <mergeCell ref="BS21:BW21"/>
    <mergeCell ref="CB20:CG20"/>
    <mergeCell ref="CJ20:CO20"/>
    <mergeCell ref="CP20:CU20"/>
    <mergeCell ref="CV20:CZ20"/>
    <mergeCell ref="DA20:DE20"/>
    <mergeCell ref="A21:F21"/>
    <mergeCell ref="G21:L21"/>
    <mergeCell ref="P21:U21"/>
    <mergeCell ref="V21:AA21"/>
    <mergeCell ref="AF21:AL21"/>
    <mergeCell ref="AM20:AS20"/>
    <mergeCell ref="AT20:AZ20"/>
    <mergeCell ref="BA20:BF20"/>
    <mergeCell ref="BG20:BL20"/>
    <mergeCell ref="BM20:BR20"/>
    <mergeCell ref="BS20:BW20"/>
    <mergeCell ref="CB19:CG19"/>
    <mergeCell ref="CJ19:CO19"/>
    <mergeCell ref="CP19:CU19"/>
    <mergeCell ref="CV19:CZ19"/>
    <mergeCell ref="DA19:DE19"/>
    <mergeCell ref="A20:F20"/>
    <mergeCell ref="G20:L20"/>
    <mergeCell ref="P20:U20"/>
    <mergeCell ref="V20:AA20"/>
    <mergeCell ref="AF20:AL20"/>
    <mergeCell ref="AM19:AS19"/>
    <mergeCell ref="AT19:AZ19"/>
    <mergeCell ref="BA19:BF19"/>
    <mergeCell ref="BG19:BL19"/>
    <mergeCell ref="BM19:BR19"/>
    <mergeCell ref="BS19:BW19"/>
    <mergeCell ref="CB18:CG18"/>
    <mergeCell ref="CJ18:CO18"/>
    <mergeCell ref="CP18:CU18"/>
    <mergeCell ref="CV18:CZ18"/>
    <mergeCell ref="DA18:DE18"/>
    <mergeCell ref="A19:F19"/>
    <mergeCell ref="G19:L19"/>
    <mergeCell ref="P19:U19"/>
    <mergeCell ref="V19:AA19"/>
    <mergeCell ref="AF19:AL19"/>
    <mergeCell ref="AM18:AS18"/>
    <mergeCell ref="AT18:AZ18"/>
    <mergeCell ref="BA18:BF18"/>
    <mergeCell ref="BG18:BL18"/>
    <mergeCell ref="BM18:BR18"/>
    <mergeCell ref="BS18:BW18"/>
    <mergeCell ref="CB17:CG17"/>
    <mergeCell ref="CJ17:CO17"/>
    <mergeCell ref="CP17:CU17"/>
    <mergeCell ref="CV17:CZ17"/>
    <mergeCell ref="DA17:DE17"/>
    <mergeCell ref="A18:F18"/>
    <mergeCell ref="G18:L18"/>
    <mergeCell ref="P18:U18"/>
    <mergeCell ref="V18:AA18"/>
    <mergeCell ref="AF18:AL18"/>
    <mergeCell ref="AM17:AS17"/>
    <mergeCell ref="AT17:AZ17"/>
    <mergeCell ref="BA17:BF17"/>
    <mergeCell ref="BG17:BL17"/>
    <mergeCell ref="BM17:BR17"/>
    <mergeCell ref="BS17:BW17"/>
    <mergeCell ref="CB16:CG16"/>
    <mergeCell ref="CJ16:CO16"/>
    <mergeCell ref="CP16:CU16"/>
    <mergeCell ref="CV16:CZ16"/>
    <mergeCell ref="DA16:DE16"/>
    <mergeCell ref="A17:F17"/>
    <mergeCell ref="G17:L17"/>
    <mergeCell ref="P17:U17"/>
    <mergeCell ref="V17:AA17"/>
    <mergeCell ref="AF17:AL17"/>
    <mergeCell ref="AM16:AS16"/>
    <mergeCell ref="AT16:AZ16"/>
    <mergeCell ref="BA16:BF16"/>
    <mergeCell ref="BG16:BL16"/>
    <mergeCell ref="BM16:BR16"/>
    <mergeCell ref="BS16:BW16"/>
    <mergeCell ref="CB15:CG15"/>
    <mergeCell ref="CJ15:CO15"/>
    <mergeCell ref="CP15:CU15"/>
    <mergeCell ref="CV15:CZ15"/>
    <mergeCell ref="DA15:DE15"/>
    <mergeCell ref="A16:F16"/>
    <mergeCell ref="G16:L16"/>
    <mergeCell ref="P16:U16"/>
    <mergeCell ref="V16:AA16"/>
    <mergeCell ref="AF16:AL16"/>
    <mergeCell ref="AM15:AS15"/>
    <mergeCell ref="AT15:AZ15"/>
    <mergeCell ref="BA15:BF15"/>
    <mergeCell ref="BG15:BL15"/>
    <mergeCell ref="BM15:BR15"/>
    <mergeCell ref="BS15:BW15"/>
    <mergeCell ref="CB14:CG14"/>
    <mergeCell ref="CJ14:CO14"/>
    <mergeCell ref="CP14:CU14"/>
    <mergeCell ref="CV14:CZ14"/>
    <mergeCell ref="DA14:DE14"/>
    <mergeCell ref="A15:F15"/>
    <mergeCell ref="G15:L15"/>
    <mergeCell ref="P15:U15"/>
    <mergeCell ref="V15:AA15"/>
    <mergeCell ref="AF15:AL15"/>
    <mergeCell ref="AM14:AS14"/>
    <mergeCell ref="AT14:AZ14"/>
    <mergeCell ref="BA14:BF14"/>
    <mergeCell ref="BG14:BL14"/>
    <mergeCell ref="BM14:BR14"/>
    <mergeCell ref="BS14:BW14"/>
    <mergeCell ref="CB13:CG13"/>
    <mergeCell ref="CJ13:CO13"/>
    <mergeCell ref="CP13:CU13"/>
    <mergeCell ref="CV13:CZ13"/>
    <mergeCell ref="DA13:DE13"/>
    <mergeCell ref="A14:F14"/>
    <mergeCell ref="G14:L14"/>
    <mergeCell ref="P14:U14"/>
    <mergeCell ref="V14:AA14"/>
    <mergeCell ref="AF14:AL14"/>
    <mergeCell ref="AM13:AS13"/>
    <mergeCell ref="AT13:AZ13"/>
    <mergeCell ref="BA13:BF13"/>
    <mergeCell ref="BG13:BL13"/>
    <mergeCell ref="BM13:BR13"/>
    <mergeCell ref="BS13:BW13"/>
    <mergeCell ref="CB12:CG12"/>
    <mergeCell ref="CJ12:CO12"/>
    <mergeCell ref="CP12:CU12"/>
    <mergeCell ref="CV12:CZ12"/>
    <mergeCell ref="DA12:DE12"/>
    <mergeCell ref="A13:F13"/>
    <mergeCell ref="G13:L13"/>
    <mergeCell ref="P13:U13"/>
    <mergeCell ref="V13:AA13"/>
    <mergeCell ref="AF13:AL13"/>
    <mergeCell ref="AM12:AS12"/>
    <mergeCell ref="AT12:AZ12"/>
    <mergeCell ref="BA12:BF12"/>
    <mergeCell ref="BG12:BL12"/>
    <mergeCell ref="BM12:BR12"/>
    <mergeCell ref="BS12:BW12"/>
    <mergeCell ref="CB11:CG11"/>
    <mergeCell ref="CJ11:CO11"/>
    <mergeCell ref="CP11:CU11"/>
    <mergeCell ref="CV11:CZ11"/>
    <mergeCell ref="DA11:DE11"/>
    <mergeCell ref="A12:F12"/>
    <mergeCell ref="G12:L12"/>
    <mergeCell ref="P12:U12"/>
    <mergeCell ref="V12:AA12"/>
    <mergeCell ref="AF12:AL12"/>
    <mergeCell ref="AM11:AS11"/>
    <mergeCell ref="AT11:AZ11"/>
    <mergeCell ref="BA11:BF11"/>
    <mergeCell ref="BG11:BL11"/>
    <mergeCell ref="BM11:BR11"/>
    <mergeCell ref="BS11:BW11"/>
    <mergeCell ref="CB10:CG10"/>
    <mergeCell ref="CJ10:CO10"/>
    <mergeCell ref="CP10:CU10"/>
    <mergeCell ref="CV10:CZ10"/>
    <mergeCell ref="DA10:DE10"/>
    <mergeCell ref="A11:F11"/>
    <mergeCell ref="G11:L11"/>
    <mergeCell ref="P11:U11"/>
    <mergeCell ref="V11:AA11"/>
    <mergeCell ref="AF11:AL11"/>
    <mergeCell ref="AM10:AS10"/>
    <mergeCell ref="AT10:AZ10"/>
    <mergeCell ref="BA10:BF10"/>
    <mergeCell ref="BG10:BL10"/>
    <mergeCell ref="BM10:BR10"/>
    <mergeCell ref="BS10:BW10"/>
    <mergeCell ref="CV8:CZ9"/>
    <mergeCell ref="DA8:DE9"/>
    <mergeCell ref="BG9:BL9"/>
    <mergeCell ref="BM9:BR9"/>
    <mergeCell ref="BS9:BW9"/>
    <mergeCell ref="A10:F10"/>
    <mergeCell ref="G10:L10"/>
    <mergeCell ref="P10:U10"/>
    <mergeCell ref="V10:AA10"/>
    <mergeCell ref="AF10:AL10"/>
    <mergeCell ref="CH7:CI8"/>
    <mergeCell ref="BA8:BF9"/>
    <mergeCell ref="BG8:BW8"/>
    <mergeCell ref="BX8:CA8"/>
    <mergeCell ref="CB8:CG9"/>
    <mergeCell ref="CP8:CU9"/>
    <mergeCell ref="DF6:DF9"/>
    <mergeCell ref="A7:F9"/>
    <mergeCell ref="G7:L9"/>
    <mergeCell ref="M7:M9"/>
    <mergeCell ref="N7:N9"/>
    <mergeCell ref="O7:O9"/>
    <mergeCell ref="P7:U9"/>
    <mergeCell ref="V7:AA9"/>
    <mergeCell ref="AB7:AB9"/>
    <mergeCell ref="AC7:AC9"/>
    <mergeCell ref="A6:AC6"/>
    <mergeCell ref="AD6:AD9"/>
    <mergeCell ref="AE6:AE9"/>
    <mergeCell ref="AF6:CH6"/>
    <mergeCell ref="CJ6:CO9"/>
    <mergeCell ref="CP6:DE7"/>
    <mergeCell ref="AF7:AL9"/>
    <mergeCell ref="AM7:AS9"/>
    <mergeCell ref="AT7:AZ9"/>
    <mergeCell ref="BA7:CG7"/>
    <mergeCell ref="A3:BY3"/>
    <mergeCell ref="AF4:AL4"/>
    <mergeCell ref="AM4:AT4"/>
    <mergeCell ref="BE4:BO4"/>
    <mergeCell ref="BP4:BW4"/>
    <mergeCell ref="BX4:BZ4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3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B54"/>
  <sheetViews>
    <sheetView zoomScalePageLayoutView="0" workbookViewId="0" topLeftCell="A7">
      <pane xSplit="14" topLeftCell="BI1" activePane="topRight" state="frozen"/>
      <selection pane="topLeft" activeCell="A7" sqref="A7"/>
      <selection pane="topRight" activeCell="DN16" sqref="DN16"/>
    </sheetView>
  </sheetViews>
  <sheetFormatPr defaultColWidth="0.74609375" defaultRowHeight="14.25" outlineLevelRow="1" outlineLevelCol="1"/>
  <cols>
    <col min="1" max="11" width="0.74609375" style="14" customWidth="1"/>
    <col min="12" max="12" width="11.125" style="14" customWidth="1"/>
    <col min="13" max="13" width="5.125" style="111" customWidth="1"/>
    <col min="14" max="14" width="19.125" style="14" customWidth="1"/>
    <col min="15" max="15" width="7.25390625" style="14" customWidth="1"/>
    <col min="16" max="16" width="1.00390625" style="14" customWidth="1"/>
    <col min="17" max="19" width="0.74609375" style="14" customWidth="1"/>
    <col min="20" max="20" width="5.25390625" style="14" customWidth="1"/>
    <col min="21" max="21" width="5.625" style="14" customWidth="1"/>
    <col min="22" max="22" width="2.75390625" style="14" customWidth="1"/>
    <col min="23" max="26" width="0.74609375" style="14" customWidth="1"/>
    <col min="27" max="27" width="11.625" style="14" customWidth="1"/>
    <col min="28" max="28" width="6.25390625" style="14" customWidth="1"/>
    <col min="29" max="29" width="8.625" style="14" customWidth="1"/>
    <col min="30" max="30" width="6.50390625" style="14" hidden="1" customWidth="1" outlineLevel="1"/>
    <col min="31" max="31" width="8.375" style="14" hidden="1" customWidth="1" outlineLevel="1"/>
    <col min="32" max="32" width="3.50390625" style="111" customWidth="1" collapsed="1"/>
    <col min="33" max="37" width="0.74609375" style="111" customWidth="1"/>
    <col min="38" max="38" width="11.75390625" style="111" customWidth="1"/>
    <col min="39" max="39" width="2.25390625" style="14" customWidth="1"/>
    <col min="40" max="43" width="0.74609375" style="14" customWidth="1"/>
    <col min="44" max="44" width="0.37109375" style="14" customWidth="1"/>
    <col min="45" max="45" width="2.875" style="14" customWidth="1"/>
    <col min="46" max="46" width="0.12890625" style="14" customWidth="1"/>
    <col min="47" max="51" width="0.74609375" style="111" customWidth="1"/>
    <col min="52" max="52" width="22.875" style="111" customWidth="1"/>
    <col min="53" max="53" width="0.875" style="14" customWidth="1"/>
    <col min="54" max="61" width="0.74609375" style="14" customWidth="1"/>
    <col min="62" max="62" width="2.25390625" style="14" customWidth="1"/>
    <col min="63" max="71" width="0.74609375" style="14" customWidth="1"/>
    <col min="72" max="72" width="2.375" style="14" customWidth="1"/>
    <col min="73" max="75" width="0.74609375" style="14" customWidth="1"/>
    <col min="76" max="76" width="4.50390625" style="14" customWidth="1"/>
    <col min="77" max="77" width="4.25390625" style="14" customWidth="1"/>
    <col min="78" max="78" width="4.75390625" style="14" customWidth="1"/>
    <col min="79" max="79" width="4.375" style="14" customWidth="1"/>
    <col min="80" max="81" width="0.74609375" style="14" customWidth="1"/>
    <col min="82" max="82" width="0.5" style="14" customWidth="1"/>
    <col min="83" max="84" width="0.74609375" style="14" hidden="1" customWidth="1"/>
    <col min="85" max="85" width="7.125" style="14" customWidth="1"/>
    <col min="86" max="86" width="11.625" style="14" hidden="1" customWidth="1" outlineLevel="1"/>
    <col min="87" max="87" width="11.625" style="121" hidden="1" customWidth="1" outlineLevel="1"/>
    <col min="88" max="88" width="2.00390625" style="14" customWidth="1" collapsed="1"/>
    <col min="89" max="92" width="0.74609375" style="14" customWidth="1"/>
    <col min="93" max="93" width="5.75390625" style="14" customWidth="1"/>
    <col min="94" max="97" width="0.74609375" style="14" customWidth="1"/>
    <col min="98" max="98" width="4.25390625" style="14" customWidth="1"/>
    <col min="99" max="101" width="0.74609375" style="14" customWidth="1"/>
    <col min="102" max="102" width="4.50390625" style="14" customWidth="1"/>
    <col min="103" max="106" width="0.74609375" style="14" customWidth="1"/>
    <col min="107" max="107" width="0.6171875" style="14" customWidth="1"/>
    <col min="108" max="108" width="2.125" style="14" hidden="1" customWidth="1"/>
    <col min="109" max="109" width="2.50390625" style="14" customWidth="1"/>
    <col min="110" max="110" width="4.125" style="14" hidden="1" customWidth="1" outlineLevel="1"/>
    <col min="111" max="111" width="11.75390625" style="14" customWidth="1" collapsed="1"/>
    <col min="112" max="114" width="2.375" style="14" customWidth="1"/>
    <col min="115" max="207" width="0.74609375" style="14" customWidth="1"/>
    <col min="208" max="208" width="6.75390625" style="14" customWidth="1"/>
    <col min="209" max="210" width="0.74609375" style="14" customWidth="1"/>
    <col min="211" max="16384" width="0.74609375" style="8" customWidth="1"/>
  </cols>
  <sheetData>
    <row r="1" spans="1:210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8"/>
      <c r="AG1" s="18"/>
      <c r="AH1" s="18"/>
      <c r="AI1" s="18"/>
      <c r="AJ1" s="18"/>
      <c r="AK1" s="18"/>
      <c r="AL1" s="18"/>
      <c r="AM1" s="7"/>
      <c r="AN1" s="7"/>
      <c r="AO1" s="7"/>
      <c r="AP1" s="7"/>
      <c r="AQ1" s="7"/>
      <c r="AR1" s="7"/>
      <c r="AS1" s="7"/>
      <c r="AT1" s="7"/>
      <c r="AU1" s="18"/>
      <c r="AV1" s="18"/>
      <c r="AW1" s="18"/>
      <c r="AX1" s="18"/>
      <c r="AY1" s="18"/>
      <c r="AZ1" s="1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113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</row>
    <row r="2" spans="1:210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8"/>
      <c r="AG2" s="18"/>
      <c r="AH2" s="18"/>
      <c r="AI2" s="18"/>
      <c r="AJ2" s="18"/>
      <c r="AK2" s="18"/>
      <c r="AL2" s="18"/>
      <c r="AM2" s="7"/>
      <c r="AN2" s="7"/>
      <c r="AO2" s="7"/>
      <c r="AP2" s="7"/>
      <c r="AQ2" s="7"/>
      <c r="AR2" s="7"/>
      <c r="AS2" s="7"/>
      <c r="AT2" s="7"/>
      <c r="AU2" s="18"/>
      <c r="AV2" s="18"/>
      <c r="AW2" s="18"/>
      <c r="AX2" s="18"/>
      <c r="AY2" s="18"/>
      <c r="AZ2" s="18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13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</row>
    <row r="3" spans="1:210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9"/>
      <c r="CA3" s="9"/>
      <c r="CB3" s="9"/>
      <c r="CC3" s="9"/>
      <c r="CD3" s="9"/>
      <c r="CE3" s="9"/>
      <c r="CF3" s="9"/>
      <c r="CG3" s="9"/>
      <c r="CH3" s="9"/>
      <c r="CI3" s="114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</row>
    <row r="4" spans="1:210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8"/>
      <c r="AD4" s="18"/>
      <c r="AE4" s="18"/>
      <c r="AF4" s="340" t="s">
        <v>189</v>
      </c>
      <c r="AG4" s="340"/>
      <c r="AH4" s="340"/>
      <c r="AI4" s="340"/>
      <c r="AJ4" s="340"/>
      <c r="AK4" s="340"/>
      <c r="AL4" s="340"/>
      <c r="AM4" s="138" t="s">
        <v>25</v>
      </c>
      <c r="AN4" s="138"/>
      <c r="AO4" s="138"/>
      <c r="AP4" s="138"/>
      <c r="AQ4" s="138"/>
      <c r="AR4" s="138"/>
      <c r="AS4" s="138"/>
      <c r="AT4" s="138"/>
      <c r="AU4" s="19"/>
      <c r="AV4" s="19"/>
      <c r="AW4" s="19"/>
      <c r="AX4" s="19"/>
      <c r="AY4" s="19"/>
      <c r="AZ4" s="19">
        <v>2023</v>
      </c>
      <c r="BA4" s="19"/>
      <c r="BB4" s="18"/>
      <c r="BC4" s="18"/>
      <c r="BD4" s="18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40"/>
      <c r="BR4" s="140"/>
      <c r="BS4" s="140"/>
      <c r="BT4" s="140"/>
      <c r="BU4" s="140"/>
      <c r="BV4" s="140"/>
      <c r="BW4" s="140"/>
      <c r="BX4" s="139"/>
      <c r="BY4" s="139"/>
      <c r="BZ4" s="139"/>
      <c r="CA4" s="9"/>
      <c r="CB4" s="9"/>
      <c r="CC4" s="9"/>
      <c r="CD4" s="9"/>
      <c r="CE4" s="9"/>
      <c r="CF4" s="9"/>
      <c r="CG4" s="9"/>
      <c r="CH4" s="9"/>
      <c r="CI4" s="114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06"/>
      <c r="AG5" s="106"/>
      <c r="AH5" s="106"/>
      <c r="AI5" s="106"/>
      <c r="AJ5" s="106"/>
      <c r="AK5" s="106"/>
      <c r="AL5" s="106"/>
      <c r="AM5" s="6"/>
      <c r="AN5" s="6"/>
      <c r="AO5" s="6"/>
      <c r="AP5" s="6"/>
      <c r="AQ5" s="6"/>
      <c r="AR5" s="6"/>
      <c r="AS5" s="6"/>
      <c r="AT5" s="6"/>
      <c r="AU5" s="106"/>
      <c r="AV5" s="106"/>
      <c r="AW5" s="106"/>
      <c r="AX5" s="106"/>
      <c r="AY5" s="106"/>
      <c r="AZ5" s="10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113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</row>
    <row r="6" spans="1:210" ht="24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1" t="s">
        <v>45</v>
      </c>
      <c r="AE6" s="141" t="s">
        <v>46</v>
      </c>
      <c r="AF6" s="144" t="s">
        <v>19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15"/>
      <c r="CJ6" s="147" t="s">
        <v>20</v>
      </c>
      <c r="CK6" s="148"/>
      <c r="CL6" s="148"/>
      <c r="CM6" s="148"/>
      <c r="CN6" s="148"/>
      <c r="CO6" s="149"/>
      <c r="CP6" s="165" t="s">
        <v>24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7"/>
      <c r="DF6" s="156" t="s">
        <v>47</v>
      </c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</row>
    <row r="7" spans="1:210" ht="85.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350" t="s">
        <v>27</v>
      </c>
      <c r="N7" s="141" t="s">
        <v>170</v>
      </c>
      <c r="O7" s="141" t="s">
        <v>3</v>
      </c>
      <c r="P7" s="147" t="s">
        <v>28</v>
      </c>
      <c r="Q7" s="148"/>
      <c r="R7" s="148"/>
      <c r="S7" s="148"/>
      <c r="T7" s="148"/>
      <c r="U7" s="149"/>
      <c r="V7" s="147" t="s">
        <v>4</v>
      </c>
      <c r="W7" s="148"/>
      <c r="X7" s="148"/>
      <c r="Y7" s="148"/>
      <c r="Z7" s="148"/>
      <c r="AA7" s="149"/>
      <c r="AB7" s="141" t="s">
        <v>5</v>
      </c>
      <c r="AC7" s="141" t="s">
        <v>29</v>
      </c>
      <c r="AD7" s="142"/>
      <c r="AE7" s="142"/>
      <c r="AF7" s="341" t="s">
        <v>171</v>
      </c>
      <c r="AG7" s="342"/>
      <c r="AH7" s="342"/>
      <c r="AI7" s="342"/>
      <c r="AJ7" s="342"/>
      <c r="AK7" s="342"/>
      <c r="AL7" s="343"/>
      <c r="AM7" s="147" t="s">
        <v>7</v>
      </c>
      <c r="AN7" s="148"/>
      <c r="AO7" s="148"/>
      <c r="AP7" s="148"/>
      <c r="AQ7" s="148"/>
      <c r="AR7" s="148"/>
      <c r="AS7" s="149"/>
      <c r="AT7" s="147" t="s">
        <v>8</v>
      </c>
      <c r="AU7" s="148"/>
      <c r="AV7" s="148"/>
      <c r="AW7" s="148"/>
      <c r="AX7" s="148"/>
      <c r="AY7" s="148"/>
      <c r="AZ7" s="149"/>
      <c r="BA7" s="159" t="s">
        <v>9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299" t="s">
        <v>169</v>
      </c>
      <c r="CI7" s="300"/>
      <c r="CJ7" s="150"/>
      <c r="CK7" s="151"/>
      <c r="CL7" s="151"/>
      <c r="CM7" s="151"/>
      <c r="CN7" s="151"/>
      <c r="CO7" s="152"/>
      <c r="CP7" s="168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70"/>
      <c r="DF7" s="157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</row>
    <row r="8" spans="1:210" ht="42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351"/>
      <c r="N8" s="142"/>
      <c r="O8" s="142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42"/>
      <c r="AC8" s="142"/>
      <c r="AD8" s="142"/>
      <c r="AE8" s="142"/>
      <c r="AF8" s="344"/>
      <c r="AG8" s="345"/>
      <c r="AH8" s="345"/>
      <c r="AI8" s="345"/>
      <c r="AJ8" s="345"/>
      <c r="AK8" s="345"/>
      <c r="AL8" s="346"/>
      <c r="AM8" s="150"/>
      <c r="AN8" s="151"/>
      <c r="AO8" s="151"/>
      <c r="AP8" s="151"/>
      <c r="AQ8" s="151"/>
      <c r="AR8" s="151"/>
      <c r="AS8" s="152"/>
      <c r="AT8" s="150"/>
      <c r="AU8" s="151"/>
      <c r="AV8" s="151"/>
      <c r="AW8" s="151"/>
      <c r="AX8" s="151"/>
      <c r="AY8" s="151"/>
      <c r="AZ8" s="152"/>
      <c r="BA8" s="147" t="s">
        <v>10</v>
      </c>
      <c r="BB8" s="148"/>
      <c r="BC8" s="148"/>
      <c r="BD8" s="148"/>
      <c r="BE8" s="148"/>
      <c r="BF8" s="149"/>
      <c r="BG8" s="159" t="s">
        <v>11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 t="s">
        <v>30</v>
      </c>
      <c r="BY8" s="160"/>
      <c r="BZ8" s="160"/>
      <c r="CA8" s="161"/>
      <c r="CB8" s="147" t="s">
        <v>17</v>
      </c>
      <c r="CC8" s="148"/>
      <c r="CD8" s="148"/>
      <c r="CE8" s="148"/>
      <c r="CF8" s="148"/>
      <c r="CG8" s="149"/>
      <c r="CH8" s="299"/>
      <c r="CI8" s="300"/>
      <c r="CJ8" s="150"/>
      <c r="CK8" s="151"/>
      <c r="CL8" s="151"/>
      <c r="CM8" s="151"/>
      <c r="CN8" s="151"/>
      <c r="CO8" s="152"/>
      <c r="CP8" s="147" t="s">
        <v>21</v>
      </c>
      <c r="CQ8" s="148"/>
      <c r="CR8" s="148"/>
      <c r="CS8" s="148"/>
      <c r="CT8" s="148"/>
      <c r="CU8" s="149"/>
      <c r="CV8" s="147" t="s">
        <v>22</v>
      </c>
      <c r="CW8" s="148"/>
      <c r="CX8" s="148"/>
      <c r="CY8" s="148"/>
      <c r="CZ8" s="149"/>
      <c r="DA8" s="147" t="s">
        <v>23</v>
      </c>
      <c r="DB8" s="148"/>
      <c r="DC8" s="148"/>
      <c r="DD8" s="148"/>
      <c r="DE8" s="149"/>
      <c r="DF8" s="157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</row>
    <row r="9" spans="1:210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352"/>
      <c r="N9" s="143"/>
      <c r="O9" s="143"/>
      <c r="P9" s="153"/>
      <c r="Q9" s="154"/>
      <c r="R9" s="154"/>
      <c r="S9" s="154"/>
      <c r="T9" s="154"/>
      <c r="U9" s="155"/>
      <c r="V9" s="153"/>
      <c r="W9" s="154"/>
      <c r="X9" s="154"/>
      <c r="Y9" s="154"/>
      <c r="Z9" s="154"/>
      <c r="AA9" s="155"/>
      <c r="AB9" s="143"/>
      <c r="AC9" s="143"/>
      <c r="AD9" s="143"/>
      <c r="AE9" s="143"/>
      <c r="AF9" s="347"/>
      <c r="AG9" s="348"/>
      <c r="AH9" s="348"/>
      <c r="AI9" s="348"/>
      <c r="AJ9" s="348"/>
      <c r="AK9" s="348"/>
      <c r="AL9" s="349"/>
      <c r="AM9" s="153"/>
      <c r="AN9" s="154"/>
      <c r="AO9" s="154"/>
      <c r="AP9" s="154"/>
      <c r="AQ9" s="154"/>
      <c r="AR9" s="154"/>
      <c r="AS9" s="155"/>
      <c r="AT9" s="153"/>
      <c r="AU9" s="154"/>
      <c r="AV9" s="154"/>
      <c r="AW9" s="154"/>
      <c r="AX9" s="154"/>
      <c r="AY9" s="154"/>
      <c r="AZ9" s="155"/>
      <c r="BA9" s="153"/>
      <c r="BB9" s="154"/>
      <c r="BC9" s="154"/>
      <c r="BD9" s="154"/>
      <c r="BE9" s="154"/>
      <c r="BF9" s="155"/>
      <c r="BG9" s="162" t="s">
        <v>12</v>
      </c>
      <c r="BH9" s="163"/>
      <c r="BI9" s="163"/>
      <c r="BJ9" s="163"/>
      <c r="BK9" s="163"/>
      <c r="BL9" s="164"/>
      <c r="BM9" s="162" t="s">
        <v>13</v>
      </c>
      <c r="BN9" s="163"/>
      <c r="BO9" s="163"/>
      <c r="BP9" s="163"/>
      <c r="BQ9" s="163"/>
      <c r="BR9" s="164"/>
      <c r="BS9" s="162" t="s">
        <v>14</v>
      </c>
      <c r="BT9" s="163"/>
      <c r="BU9" s="163"/>
      <c r="BV9" s="163"/>
      <c r="BW9" s="164"/>
      <c r="BX9" s="11" t="s">
        <v>15</v>
      </c>
      <c r="BY9" s="11" t="s">
        <v>16</v>
      </c>
      <c r="BZ9" s="11" t="s">
        <v>31</v>
      </c>
      <c r="CA9" s="11" t="s">
        <v>32</v>
      </c>
      <c r="CB9" s="153"/>
      <c r="CC9" s="154"/>
      <c r="CD9" s="154"/>
      <c r="CE9" s="154"/>
      <c r="CF9" s="154"/>
      <c r="CG9" s="155"/>
      <c r="CH9" s="112" t="s">
        <v>168</v>
      </c>
      <c r="CI9" s="116" t="s">
        <v>167</v>
      </c>
      <c r="CJ9" s="153"/>
      <c r="CK9" s="154"/>
      <c r="CL9" s="154"/>
      <c r="CM9" s="154"/>
      <c r="CN9" s="154"/>
      <c r="CO9" s="155"/>
      <c r="CP9" s="153"/>
      <c r="CQ9" s="154"/>
      <c r="CR9" s="154"/>
      <c r="CS9" s="154"/>
      <c r="CT9" s="154"/>
      <c r="CU9" s="155"/>
      <c r="CV9" s="153"/>
      <c r="CW9" s="154"/>
      <c r="CX9" s="154"/>
      <c r="CY9" s="154"/>
      <c r="CZ9" s="155"/>
      <c r="DA9" s="153"/>
      <c r="DB9" s="154"/>
      <c r="DC9" s="154"/>
      <c r="DD9" s="154"/>
      <c r="DE9" s="155"/>
      <c r="DF9" s="158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</row>
    <row r="10" spans="1:210" ht="14.25">
      <c r="A10" s="144">
        <v>1</v>
      </c>
      <c r="B10" s="145"/>
      <c r="C10" s="145"/>
      <c r="D10" s="145"/>
      <c r="E10" s="145"/>
      <c r="F10" s="146"/>
      <c r="G10" s="144">
        <v>2</v>
      </c>
      <c r="H10" s="145"/>
      <c r="I10" s="145"/>
      <c r="J10" s="145"/>
      <c r="K10" s="145"/>
      <c r="L10" s="146"/>
      <c r="M10" s="108">
        <v>3</v>
      </c>
      <c r="N10" s="5">
        <v>4</v>
      </c>
      <c r="O10" s="5">
        <v>5</v>
      </c>
      <c r="P10" s="144">
        <v>6</v>
      </c>
      <c r="Q10" s="145"/>
      <c r="R10" s="145"/>
      <c r="S10" s="145"/>
      <c r="T10" s="145"/>
      <c r="U10" s="146"/>
      <c r="V10" s="144">
        <v>7</v>
      </c>
      <c r="W10" s="145"/>
      <c r="X10" s="145"/>
      <c r="Y10" s="145"/>
      <c r="Z10" s="145"/>
      <c r="AA10" s="146"/>
      <c r="AB10" s="4">
        <v>8</v>
      </c>
      <c r="AC10" s="5">
        <v>9</v>
      </c>
      <c r="AD10" s="4">
        <v>10</v>
      </c>
      <c r="AE10" s="4">
        <v>11</v>
      </c>
      <c r="AF10" s="353">
        <v>10</v>
      </c>
      <c r="AG10" s="354"/>
      <c r="AH10" s="354"/>
      <c r="AI10" s="354"/>
      <c r="AJ10" s="354"/>
      <c r="AK10" s="354"/>
      <c r="AL10" s="355"/>
      <c r="AM10" s="144">
        <v>11</v>
      </c>
      <c r="AN10" s="145"/>
      <c r="AO10" s="145"/>
      <c r="AP10" s="145"/>
      <c r="AQ10" s="145"/>
      <c r="AR10" s="145"/>
      <c r="AS10" s="146"/>
      <c r="AT10" s="144">
        <v>12</v>
      </c>
      <c r="AU10" s="145"/>
      <c r="AV10" s="145"/>
      <c r="AW10" s="145"/>
      <c r="AX10" s="145"/>
      <c r="AY10" s="145"/>
      <c r="AZ10" s="146"/>
      <c r="BA10" s="144">
        <v>13</v>
      </c>
      <c r="BB10" s="145"/>
      <c r="BC10" s="145"/>
      <c r="BD10" s="145"/>
      <c r="BE10" s="145"/>
      <c r="BF10" s="146"/>
      <c r="BG10" s="144">
        <v>14</v>
      </c>
      <c r="BH10" s="145"/>
      <c r="BI10" s="145"/>
      <c r="BJ10" s="145"/>
      <c r="BK10" s="145"/>
      <c r="BL10" s="146"/>
      <c r="BM10" s="144">
        <v>15</v>
      </c>
      <c r="BN10" s="145"/>
      <c r="BO10" s="145"/>
      <c r="BP10" s="145"/>
      <c r="BQ10" s="145"/>
      <c r="BR10" s="146"/>
      <c r="BS10" s="144">
        <v>16</v>
      </c>
      <c r="BT10" s="145"/>
      <c r="BU10" s="145"/>
      <c r="BV10" s="145"/>
      <c r="BW10" s="146"/>
      <c r="BX10" s="4">
        <v>17</v>
      </c>
      <c r="BY10" s="4">
        <v>18</v>
      </c>
      <c r="BZ10" s="4">
        <v>19</v>
      </c>
      <c r="CA10" s="4">
        <v>20</v>
      </c>
      <c r="CB10" s="144">
        <v>21</v>
      </c>
      <c r="CC10" s="145"/>
      <c r="CD10" s="145"/>
      <c r="CE10" s="145"/>
      <c r="CF10" s="145"/>
      <c r="CG10" s="146"/>
      <c r="CH10" s="5">
        <v>24</v>
      </c>
      <c r="CI10" s="117"/>
      <c r="CJ10" s="144">
        <v>22</v>
      </c>
      <c r="CK10" s="145"/>
      <c r="CL10" s="145"/>
      <c r="CM10" s="145"/>
      <c r="CN10" s="145"/>
      <c r="CO10" s="146"/>
      <c r="CP10" s="144">
        <v>23</v>
      </c>
      <c r="CQ10" s="145"/>
      <c r="CR10" s="145"/>
      <c r="CS10" s="145"/>
      <c r="CT10" s="145"/>
      <c r="CU10" s="146"/>
      <c r="CV10" s="144">
        <v>24</v>
      </c>
      <c r="CW10" s="145"/>
      <c r="CX10" s="145"/>
      <c r="CY10" s="145"/>
      <c r="CZ10" s="146"/>
      <c r="DA10" s="144">
        <v>25</v>
      </c>
      <c r="DB10" s="145"/>
      <c r="DC10" s="145"/>
      <c r="DD10" s="145"/>
      <c r="DE10" s="146"/>
      <c r="DF10" s="4">
        <v>29</v>
      </c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</row>
    <row r="11" spans="1:210" ht="14.25" customHeight="1" hidden="1" outlineLevel="1">
      <c r="A11" s="144">
        <v>1</v>
      </c>
      <c r="B11" s="145"/>
      <c r="C11" s="145"/>
      <c r="D11" s="145"/>
      <c r="E11" s="145"/>
      <c r="F11" s="146"/>
      <c r="G11" s="144">
        <v>2</v>
      </c>
      <c r="H11" s="145"/>
      <c r="I11" s="145"/>
      <c r="J11" s="145"/>
      <c r="K11" s="145"/>
      <c r="L11" s="146"/>
      <c r="M11" s="108">
        <v>3</v>
      </c>
      <c r="N11" s="5">
        <v>4</v>
      </c>
      <c r="O11" s="5">
        <v>5</v>
      </c>
      <c r="P11" s="144">
        <v>6</v>
      </c>
      <c r="Q11" s="145"/>
      <c r="R11" s="145"/>
      <c r="S11" s="145"/>
      <c r="T11" s="145"/>
      <c r="U11" s="146"/>
      <c r="V11" s="144">
        <v>7</v>
      </c>
      <c r="W11" s="145"/>
      <c r="X11" s="145"/>
      <c r="Y11" s="145"/>
      <c r="Z11" s="145"/>
      <c r="AA11" s="146"/>
      <c r="AB11" s="4"/>
      <c r="AC11" s="5">
        <v>9</v>
      </c>
      <c r="AD11" s="4"/>
      <c r="AE11" s="4"/>
      <c r="AF11" s="353">
        <v>10</v>
      </c>
      <c r="AG11" s="354"/>
      <c r="AH11" s="354"/>
      <c r="AI11" s="354"/>
      <c r="AJ11" s="354"/>
      <c r="AK11" s="354"/>
      <c r="AL11" s="355"/>
      <c r="AM11" s="144">
        <v>11</v>
      </c>
      <c r="AN11" s="145"/>
      <c r="AO11" s="145"/>
      <c r="AP11" s="145"/>
      <c r="AQ11" s="145"/>
      <c r="AR11" s="145"/>
      <c r="AS11" s="146"/>
      <c r="AT11" s="144">
        <v>12</v>
      </c>
      <c r="AU11" s="145"/>
      <c r="AV11" s="145"/>
      <c r="AW11" s="145"/>
      <c r="AX11" s="145"/>
      <c r="AY11" s="145"/>
      <c r="AZ11" s="146"/>
      <c r="BA11" s="144">
        <v>13</v>
      </c>
      <c r="BB11" s="145"/>
      <c r="BC11" s="145"/>
      <c r="BD11" s="145"/>
      <c r="BE11" s="145"/>
      <c r="BF11" s="146"/>
      <c r="BG11" s="144">
        <v>14</v>
      </c>
      <c r="BH11" s="145"/>
      <c r="BI11" s="145"/>
      <c r="BJ11" s="145"/>
      <c r="BK11" s="145"/>
      <c r="BL11" s="146"/>
      <c r="BM11" s="144">
        <v>15</v>
      </c>
      <c r="BN11" s="145"/>
      <c r="BO11" s="145"/>
      <c r="BP11" s="145"/>
      <c r="BQ11" s="145"/>
      <c r="BR11" s="146"/>
      <c r="BS11" s="144">
        <v>16</v>
      </c>
      <c r="BT11" s="145"/>
      <c r="BU11" s="145"/>
      <c r="BV11" s="145"/>
      <c r="BW11" s="146"/>
      <c r="BX11" s="5">
        <v>17</v>
      </c>
      <c r="BY11" s="5">
        <v>18</v>
      </c>
      <c r="BZ11" s="5">
        <v>19</v>
      </c>
      <c r="CA11" s="5">
        <v>20</v>
      </c>
      <c r="CB11" s="144">
        <v>21</v>
      </c>
      <c r="CC11" s="145"/>
      <c r="CD11" s="145"/>
      <c r="CE11" s="145"/>
      <c r="CF11" s="145"/>
      <c r="CG11" s="146"/>
      <c r="CH11" s="5">
        <v>22</v>
      </c>
      <c r="CI11" s="117"/>
      <c r="CJ11" s="144">
        <v>23</v>
      </c>
      <c r="CK11" s="145"/>
      <c r="CL11" s="145"/>
      <c r="CM11" s="145"/>
      <c r="CN11" s="145"/>
      <c r="CO11" s="146"/>
      <c r="CP11" s="144">
        <v>24</v>
      </c>
      <c r="CQ11" s="145"/>
      <c r="CR11" s="145"/>
      <c r="CS11" s="145"/>
      <c r="CT11" s="145"/>
      <c r="CU11" s="146"/>
      <c r="CV11" s="144">
        <v>25</v>
      </c>
      <c r="CW11" s="145"/>
      <c r="CX11" s="145"/>
      <c r="CY11" s="145"/>
      <c r="CZ11" s="146"/>
      <c r="DA11" s="144">
        <v>26</v>
      </c>
      <c r="DB11" s="145"/>
      <c r="DC11" s="145"/>
      <c r="DD11" s="145"/>
      <c r="DE11" s="146"/>
      <c r="DF11" s="4">
        <v>27</v>
      </c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</row>
    <row r="12" spans="1:210" s="93" customFormat="1" ht="31.5" customHeight="1" collapsed="1">
      <c r="A12" s="301" t="s">
        <v>190</v>
      </c>
      <c r="B12" s="302"/>
      <c r="C12" s="302"/>
      <c r="D12" s="302"/>
      <c r="E12" s="302"/>
      <c r="F12" s="303"/>
      <c r="G12" s="304" t="s">
        <v>103</v>
      </c>
      <c r="H12" s="305"/>
      <c r="I12" s="305"/>
      <c r="J12" s="305"/>
      <c r="K12" s="305"/>
      <c r="L12" s="306"/>
      <c r="M12" s="87" t="str">
        <f>'[7]Отчет'!$C$11</f>
        <v>ТП</v>
      </c>
      <c r="N12" s="105" t="str">
        <f>'[7]Отчет'!$D$11</f>
        <v>КТПм-6289</v>
      </c>
      <c r="O12" s="87" t="str">
        <f>'[7]Отчет'!$E$11</f>
        <v>10 (10.5)</v>
      </c>
      <c r="P12" s="356" t="str">
        <f>'[7]Отчет'!$F$11</f>
        <v>10,33 2023.08.01</v>
      </c>
      <c r="Q12" s="357"/>
      <c r="R12" s="357"/>
      <c r="S12" s="357"/>
      <c r="T12" s="357"/>
      <c r="U12" s="358"/>
      <c r="V12" s="356" t="str">
        <f>'[7]Отчет'!$G$11</f>
        <v>13,40 2023.08.01</v>
      </c>
      <c r="W12" s="357"/>
      <c r="X12" s="357"/>
      <c r="Y12" s="357"/>
      <c r="Z12" s="357"/>
      <c r="AA12" s="358"/>
      <c r="AB12" s="83" t="str">
        <f>AB45</f>
        <v>П</v>
      </c>
      <c r="AC12" s="86">
        <f>'[7]Отчет'!$I$11</f>
        <v>3.2</v>
      </c>
      <c r="AD12" s="81"/>
      <c r="AE12" s="81"/>
      <c r="AF12" s="310" t="str">
        <f>'[7]Отчет'!$J$11</f>
        <v>КТПм-6289</v>
      </c>
      <c r="AG12" s="311"/>
      <c r="AH12" s="311"/>
      <c r="AI12" s="311"/>
      <c r="AJ12" s="311"/>
      <c r="AK12" s="311"/>
      <c r="AL12" s="312"/>
      <c r="AM12" s="313" t="s">
        <v>122</v>
      </c>
      <c r="AN12" s="314"/>
      <c r="AO12" s="314"/>
      <c r="AP12" s="314"/>
      <c r="AQ12" s="314"/>
      <c r="AR12" s="314"/>
      <c r="AS12" s="315"/>
      <c r="AT12" s="310"/>
      <c r="AU12" s="311"/>
      <c r="AV12" s="311"/>
      <c r="AW12" s="311"/>
      <c r="AX12" s="311"/>
      <c r="AY12" s="311"/>
      <c r="AZ12" s="312"/>
      <c r="BA12" s="319">
        <f aca="true" t="shared" si="0" ref="BA12:BA17">BM12+BS12</f>
        <v>1</v>
      </c>
      <c r="BB12" s="320"/>
      <c r="BC12" s="320"/>
      <c r="BD12" s="320"/>
      <c r="BE12" s="320"/>
      <c r="BF12" s="321"/>
      <c r="BG12" s="319"/>
      <c r="BH12" s="320"/>
      <c r="BI12" s="320"/>
      <c r="BJ12" s="320"/>
      <c r="BK12" s="320"/>
      <c r="BL12" s="321"/>
      <c r="BM12" s="319"/>
      <c r="BN12" s="320"/>
      <c r="BO12" s="320"/>
      <c r="BP12" s="320"/>
      <c r="BQ12" s="320"/>
      <c r="BR12" s="321"/>
      <c r="BS12" s="319">
        <v>1</v>
      </c>
      <c r="BT12" s="320"/>
      <c r="BU12" s="320"/>
      <c r="BV12" s="320"/>
      <c r="BW12" s="321"/>
      <c r="BX12" s="83"/>
      <c r="BY12" s="83"/>
      <c r="BZ12" s="82">
        <v>1</v>
      </c>
      <c r="CA12" s="83"/>
      <c r="CB12" s="313"/>
      <c r="CC12" s="314"/>
      <c r="CD12" s="314"/>
      <c r="CE12" s="314"/>
      <c r="CF12" s="314"/>
      <c r="CG12" s="315"/>
      <c r="CH12" s="82"/>
      <c r="CI12" s="118">
        <v>0</v>
      </c>
      <c r="CJ12" s="313"/>
      <c r="CK12" s="314"/>
      <c r="CL12" s="314"/>
      <c r="CM12" s="314"/>
      <c r="CN12" s="314"/>
      <c r="CO12" s="315"/>
      <c r="CP12" s="313"/>
      <c r="CQ12" s="314"/>
      <c r="CR12" s="314"/>
      <c r="CS12" s="314"/>
      <c r="CT12" s="314"/>
      <c r="CU12" s="315"/>
      <c r="CV12" s="319"/>
      <c r="CW12" s="320"/>
      <c r="CX12" s="320"/>
      <c r="CY12" s="320"/>
      <c r="CZ12" s="321"/>
      <c r="DA12" s="319"/>
      <c r="DB12" s="320"/>
      <c r="DC12" s="320"/>
      <c r="DD12" s="320"/>
      <c r="DE12" s="321"/>
      <c r="DF12" s="84">
        <v>1</v>
      </c>
      <c r="DG12" s="103" t="s">
        <v>155</v>
      </c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</row>
    <row r="13" spans="1:210" s="93" customFormat="1" ht="24.75" customHeight="1">
      <c r="A13" s="301" t="s">
        <v>192</v>
      </c>
      <c r="B13" s="302"/>
      <c r="C13" s="302"/>
      <c r="D13" s="302"/>
      <c r="E13" s="302"/>
      <c r="F13" s="303"/>
      <c r="G13" s="304" t="s">
        <v>103</v>
      </c>
      <c r="H13" s="305"/>
      <c r="I13" s="305"/>
      <c r="J13" s="305"/>
      <c r="K13" s="305"/>
      <c r="L13" s="306"/>
      <c r="M13" s="87" t="str">
        <f>'[7]Отчет'!$C$12</f>
        <v>ТП</v>
      </c>
      <c r="N13" s="105" t="str">
        <f>'[7]Отчет'!$D$12</f>
        <v>ТП-3944 2СШ</v>
      </c>
      <c r="O13" s="87" t="str">
        <f>O12</f>
        <v>10 (10.5)</v>
      </c>
      <c r="P13" s="356" t="str">
        <f>'[7]Отчет'!$F$12</f>
        <v>20,28 2023.08.01</v>
      </c>
      <c r="Q13" s="357"/>
      <c r="R13" s="357"/>
      <c r="S13" s="357"/>
      <c r="T13" s="357"/>
      <c r="U13" s="358"/>
      <c r="V13" s="356" t="str">
        <f>'[7]Отчет'!$G$12</f>
        <v>22,14 2023.08.01</v>
      </c>
      <c r="W13" s="357"/>
      <c r="X13" s="357"/>
      <c r="Y13" s="357"/>
      <c r="Z13" s="357"/>
      <c r="AA13" s="358"/>
      <c r="AB13" s="83" t="str">
        <f>AB47</f>
        <v>В</v>
      </c>
      <c r="AC13" s="86">
        <f>'[7]Отчет'!$I$12</f>
        <v>1.77</v>
      </c>
      <c r="AD13" s="81"/>
      <c r="AE13" s="81"/>
      <c r="AF13" s="310" t="str">
        <f>'[7]Отчет'!$J$12</f>
        <v>РП 10 (10.5) кВ РП-137 1СШ</v>
      </c>
      <c r="AG13" s="311"/>
      <c r="AH13" s="311"/>
      <c r="AI13" s="311"/>
      <c r="AJ13" s="311"/>
      <c r="AK13" s="311"/>
      <c r="AL13" s="312"/>
      <c r="AM13" s="313" t="s">
        <v>122</v>
      </c>
      <c r="AN13" s="314"/>
      <c r="AO13" s="314"/>
      <c r="AP13" s="314"/>
      <c r="AQ13" s="314"/>
      <c r="AR13" s="314"/>
      <c r="AS13" s="315"/>
      <c r="AT13" s="310" t="str">
        <f>'[7]Отчет'!$L$12</f>
        <v> ИП Оганисян,ул Ленина ,116А</v>
      </c>
      <c r="AU13" s="311"/>
      <c r="AV13" s="311"/>
      <c r="AW13" s="311"/>
      <c r="AX13" s="311"/>
      <c r="AY13" s="311"/>
      <c r="AZ13" s="312"/>
      <c r="BA13" s="319">
        <f t="shared" si="0"/>
        <v>3</v>
      </c>
      <c r="BB13" s="320"/>
      <c r="BC13" s="320"/>
      <c r="BD13" s="320"/>
      <c r="BE13" s="320"/>
      <c r="BF13" s="321"/>
      <c r="BG13" s="319"/>
      <c r="BH13" s="320"/>
      <c r="BI13" s="320"/>
      <c r="BJ13" s="320"/>
      <c r="BK13" s="320"/>
      <c r="BL13" s="321"/>
      <c r="BM13" s="319">
        <v>3</v>
      </c>
      <c r="BN13" s="320"/>
      <c r="BO13" s="320"/>
      <c r="BP13" s="320"/>
      <c r="BQ13" s="320"/>
      <c r="BR13" s="321"/>
      <c r="BS13" s="319"/>
      <c r="BT13" s="320"/>
      <c r="BU13" s="320"/>
      <c r="BV13" s="320"/>
      <c r="BW13" s="321"/>
      <c r="BX13" s="83"/>
      <c r="BY13" s="83"/>
      <c r="BZ13" s="82">
        <v>3</v>
      </c>
      <c r="CA13" s="83"/>
      <c r="CB13" s="313"/>
      <c r="CC13" s="314"/>
      <c r="CD13" s="314"/>
      <c r="CE13" s="314"/>
      <c r="CF13" s="314"/>
      <c r="CG13" s="315"/>
      <c r="CH13" s="82"/>
      <c r="CI13" s="118">
        <v>0</v>
      </c>
      <c r="CJ13" s="319"/>
      <c r="CK13" s="320"/>
      <c r="CL13" s="320"/>
      <c r="CM13" s="320"/>
      <c r="CN13" s="320"/>
      <c r="CO13" s="321"/>
      <c r="CP13" s="319"/>
      <c r="CQ13" s="320"/>
      <c r="CR13" s="320"/>
      <c r="CS13" s="320"/>
      <c r="CT13" s="320"/>
      <c r="CU13" s="321"/>
      <c r="CV13" s="319"/>
      <c r="CW13" s="320"/>
      <c r="CX13" s="320"/>
      <c r="CY13" s="320"/>
      <c r="CZ13" s="321"/>
      <c r="DA13" s="319"/>
      <c r="DB13" s="320"/>
      <c r="DC13" s="320"/>
      <c r="DD13" s="320"/>
      <c r="DE13" s="321"/>
      <c r="DF13" s="84">
        <v>0</v>
      </c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</row>
    <row r="14" spans="1:210" s="94" customFormat="1" ht="36" customHeight="1">
      <c r="A14" s="301" t="s">
        <v>193</v>
      </c>
      <c r="B14" s="302"/>
      <c r="C14" s="302"/>
      <c r="D14" s="302"/>
      <c r="E14" s="302"/>
      <c r="F14" s="303"/>
      <c r="G14" s="304" t="s">
        <v>103</v>
      </c>
      <c r="H14" s="305"/>
      <c r="I14" s="305"/>
      <c r="J14" s="305"/>
      <c r="K14" s="305"/>
      <c r="L14" s="306"/>
      <c r="M14" s="87" t="str">
        <f>'[7]Отчет'!$C$13</f>
        <v>ТП</v>
      </c>
      <c r="N14" s="105" t="str">
        <f>'[7]Отчет'!$D$13</f>
        <v>КТПм-6339</v>
      </c>
      <c r="O14" s="87" t="str">
        <f>O13</f>
        <v>10 (10.5)</v>
      </c>
      <c r="P14" s="356" t="str">
        <f>'[7]Отчет'!$F$13</f>
        <v>10,08 2023.08.02</v>
      </c>
      <c r="Q14" s="357"/>
      <c r="R14" s="357"/>
      <c r="S14" s="357"/>
      <c r="T14" s="357"/>
      <c r="U14" s="358"/>
      <c r="V14" s="356" t="str">
        <f>'[7]Отчет'!$G$13</f>
        <v>14,05 2023.08.02</v>
      </c>
      <c r="W14" s="357"/>
      <c r="X14" s="357"/>
      <c r="Y14" s="357"/>
      <c r="Z14" s="357"/>
      <c r="AA14" s="358"/>
      <c r="AB14" s="83" t="str">
        <f>AB12</f>
        <v>П</v>
      </c>
      <c r="AC14" s="86">
        <f>'[7]Отчет'!$I$13</f>
        <v>3.95</v>
      </c>
      <c r="AD14" s="81"/>
      <c r="AE14" s="81"/>
      <c r="AF14" s="310" t="str">
        <f>N14</f>
        <v>КТПм-6339</v>
      </c>
      <c r="AG14" s="311"/>
      <c r="AH14" s="311"/>
      <c r="AI14" s="311"/>
      <c r="AJ14" s="311"/>
      <c r="AK14" s="311"/>
      <c r="AL14" s="312"/>
      <c r="AM14" s="313" t="s">
        <v>122</v>
      </c>
      <c r="AN14" s="314"/>
      <c r="AO14" s="314"/>
      <c r="AP14" s="314"/>
      <c r="AQ14" s="314"/>
      <c r="AR14" s="314"/>
      <c r="AS14" s="315"/>
      <c r="AT14" s="310"/>
      <c r="AU14" s="311"/>
      <c r="AV14" s="311"/>
      <c r="AW14" s="311"/>
      <c r="AX14" s="311"/>
      <c r="AY14" s="311"/>
      <c r="AZ14" s="312"/>
      <c r="BA14" s="319">
        <f t="shared" si="0"/>
        <v>1</v>
      </c>
      <c r="BB14" s="320"/>
      <c r="BC14" s="320"/>
      <c r="BD14" s="320"/>
      <c r="BE14" s="320"/>
      <c r="BF14" s="321"/>
      <c r="BG14" s="319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1"/>
      <c r="BS14" s="319">
        <v>1</v>
      </c>
      <c r="BT14" s="320"/>
      <c r="BU14" s="320"/>
      <c r="BV14" s="320"/>
      <c r="BW14" s="321"/>
      <c r="BX14" s="83"/>
      <c r="BY14" s="83"/>
      <c r="BZ14" s="82">
        <v>1</v>
      </c>
      <c r="CA14" s="83"/>
      <c r="CB14" s="313"/>
      <c r="CC14" s="314"/>
      <c r="CD14" s="314"/>
      <c r="CE14" s="314"/>
      <c r="CF14" s="314"/>
      <c r="CG14" s="315"/>
      <c r="CH14" s="82"/>
      <c r="CI14" s="118">
        <v>0</v>
      </c>
      <c r="CJ14" s="319"/>
      <c r="CK14" s="320"/>
      <c r="CL14" s="320"/>
      <c r="CM14" s="320"/>
      <c r="CN14" s="320"/>
      <c r="CO14" s="321"/>
      <c r="CP14" s="319"/>
      <c r="CQ14" s="320"/>
      <c r="CR14" s="320"/>
      <c r="CS14" s="320"/>
      <c r="CT14" s="320"/>
      <c r="CU14" s="321"/>
      <c r="CV14" s="319"/>
      <c r="CW14" s="320"/>
      <c r="CX14" s="320"/>
      <c r="CY14" s="320"/>
      <c r="CZ14" s="321"/>
      <c r="DA14" s="319"/>
      <c r="DB14" s="320"/>
      <c r="DC14" s="320"/>
      <c r="DD14" s="320"/>
      <c r="DE14" s="321"/>
      <c r="DF14" s="84">
        <v>1</v>
      </c>
      <c r="DG14" s="85"/>
      <c r="DH14" s="92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</row>
    <row r="15" spans="1:210" s="94" customFormat="1" ht="42" customHeight="1">
      <c r="A15" s="301" t="s">
        <v>194</v>
      </c>
      <c r="B15" s="302"/>
      <c r="C15" s="302"/>
      <c r="D15" s="302"/>
      <c r="E15" s="302"/>
      <c r="F15" s="303"/>
      <c r="G15" s="304" t="str">
        <f>'[2]Отчет (2)'!$B$13</f>
        <v>ООО "Энергосеть" </v>
      </c>
      <c r="H15" s="305"/>
      <c r="I15" s="305"/>
      <c r="J15" s="305"/>
      <c r="K15" s="305"/>
      <c r="L15" s="306"/>
      <c r="M15" s="87" t="str">
        <f>M14</f>
        <v>ТП</v>
      </c>
      <c r="N15" s="105" t="str">
        <f>'[7]Отчет'!$D$14</f>
        <v>КТПм-6288</v>
      </c>
      <c r="O15" s="87" t="str">
        <f>O14</f>
        <v>10 (10.5)</v>
      </c>
      <c r="P15" s="356" t="str">
        <f>'[7]Отчет'!$F$14</f>
        <v>09,34 2023.08.03</v>
      </c>
      <c r="Q15" s="357"/>
      <c r="R15" s="357"/>
      <c r="S15" s="357"/>
      <c r="T15" s="357"/>
      <c r="U15" s="358"/>
      <c r="V15" s="356" t="str">
        <f>'[7]Отчет'!$G$14</f>
        <v>14,20 2023.08.03</v>
      </c>
      <c r="W15" s="357"/>
      <c r="X15" s="357"/>
      <c r="Y15" s="357"/>
      <c r="Z15" s="357"/>
      <c r="AA15" s="358"/>
      <c r="AB15" s="83" t="str">
        <f>AB14</f>
        <v>П</v>
      </c>
      <c r="AC15" s="86">
        <f>'[7]Отчет'!$I$14</f>
        <v>4.77</v>
      </c>
      <c r="AD15" s="88"/>
      <c r="AE15" s="90"/>
      <c r="AF15" s="310" t="str">
        <f>N15</f>
        <v>КТПм-6288</v>
      </c>
      <c r="AG15" s="311"/>
      <c r="AH15" s="311"/>
      <c r="AI15" s="311"/>
      <c r="AJ15" s="311"/>
      <c r="AK15" s="311"/>
      <c r="AL15" s="312"/>
      <c r="AM15" s="313" t="s">
        <v>122</v>
      </c>
      <c r="AN15" s="314"/>
      <c r="AO15" s="314"/>
      <c r="AP15" s="314"/>
      <c r="AQ15" s="314"/>
      <c r="AR15" s="314"/>
      <c r="AS15" s="315"/>
      <c r="AT15" s="310"/>
      <c r="AU15" s="311"/>
      <c r="AV15" s="311"/>
      <c r="AW15" s="311"/>
      <c r="AX15" s="311"/>
      <c r="AY15" s="311"/>
      <c r="AZ15" s="312"/>
      <c r="BA15" s="319">
        <f t="shared" si="0"/>
        <v>1</v>
      </c>
      <c r="BB15" s="320"/>
      <c r="BC15" s="320"/>
      <c r="BD15" s="320"/>
      <c r="BE15" s="320"/>
      <c r="BF15" s="321"/>
      <c r="BG15" s="322"/>
      <c r="BH15" s="323"/>
      <c r="BI15" s="323"/>
      <c r="BJ15" s="323"/>
      <c r="BK15" s="323"/>
      <c r="BL15" s="324"/>
      <c r="BM15" s="322"/>
      <c r="BN15" s="323"/>
      <c r="BO15" s="323"/>
      <c r="BP15" s="323"/>
      <c r="BQ15" s="323"/>
      <c r="BR15" s="324"/>
      <c r="BS15" s="319">
        <v>1</v>
      </c>
      <c r="BT15" s="320"/>
      <c r="BU15" s="320"/>
      <c r="BV15" s="320"/>
      <c r="BW15" s="321"/>
      <c r="BX15" s="84"/>
      <c r="BY15" s="84"/>
      <c r="BZ15" s="89">
        <v>1</v>
      </c>
      <c r="CA15" s="83"/>
      <c r="CB15" s="325"/>
      <c r="CC15" s="326"/>
      <c r="CD15" s="326"/>
      <c r="CE15" s="326"/>
      <c r="CF15" s="326"/>
      <c r="CG15" s="327"/>
      <c r="CH15" s="95"/>
      <c r="CI15" s="118">
        <v>0</v>
      </c>
      <c r="CJ15" s="325"/>
      <c r="CK15" s="326"/>
      <c r="CL15" s="326"/>
      <c r="CM15" s="326"/>
      <c r="CN15" s="326"/>
      <c r="CO15" s="327"/>
      <c r="CP15" s="328"/>
      <c r="CQ15" s="329"/>
      <c r="CR15" s="329"/>
      <c r="CS15" s="329"/>
      <c r="CT15" s="329"/>
      <c r="CU15" s="330"/>
      <c r="CV15" s="319"/>
      <c r="CW15" s="320"/>
      <c r="CX15" s="320"/>
      <c r="CY15" s="320"/>
      <c r="CZ15" s="321"/>
      <c r="DA15" s="319"/>
      <c r="DB15" s="320"/>
      <c r="DC15" s="320"/>
      <c r="DD15" s="320"/>
      <c r="DE15" s="321"/>
      <c r="DF15" s="84">
        <v>1</v>
      </c>
      <c r="DG15" s="85"/>
      <c r="DH15" s="92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</row>
    <row r="16" spans="1:210" s="94" customFormat="1" ht="66.75" customHeight="1">
      <c r="A16" s="301" t="s">
        <v>195</v>
      </c>
      <c r="B16" s="302"/>
      <c r="C16" s="302"/>
      <c r="D16" s="302"/>
      <c r="E16" s="302"/>
      <c r="F16" s="303"/>
      <c r="G16" s="304" t="str">
        <f>'[2]Отчет (2)'!$B$13</f>
        <v>ООО "Энергосеть" </v>
      </c>
      <c r="H16" s="305"/>
      <c r="I16" s="305"/>
      <c r="J16" s="305"/>
      <c r="K16" s="305"/>
      <c r="L16" s="306"/>
      <c r="M16" s="87" t="str">
        <f>'[7]Отчет'!$C$15</f>
        <v>КЛ</v>
      </c>
      <c r="N16" s="105" t="s">
        <v>204</v>
      </c>
      <c r="O16" s="87" t="str">
        <f>'[7]Отчет'!$E$15</f>
        <v>6 (6.3)</v>
      </c>
      <c r="P16" s="356" t="str">
        <f>'[7]Отчет'!$F$15</f>
        <v>12,21 2023.08.04</v>
      </c>
      <c r="Q16" s="357"/>
      <c r="R16" s="357"/>
      <c r="S16" s="357"/>
      <c r="T16" s="357"/>
      <c r="U16" s="358"/>
      <c r="V16" s="356" t="str">
        <f>'[7]Отчет'!$G$15</f>
        <v>13,38 2023.08.04</v>
      </c>
      <c r="W16" s="357"/>
      <c r="X16" s="357"/>
      <c r="Y16" s="357"/>
      <c r="Z16" s="357"/>
      <c r="AA16" s="358"/>
      <c r="AB16" s="83" t="str">
        <f>AB13</f>
        <v>В</v>
      </c>
      <c r="AC16" s="86">
        <f>'[7]Отчет'!$I$15</f>
        <v>1.28</v>
      </c>
      <c r="AD16" s="88"/>
      <c r="AE16" s="90"/>
      <c r="AF16" s="310" t="str">
        <f>'[7]Отчет'!$J$15</f>
        <v>РП-3/1 2СШ, ТП-15/1 2СШ,  ТП-17/1 2СШ, ТП-18/1 2СШ, ТП-20 2СШ</v>
      </c>
      <c r="AG16" s="311"/>
      <c r="AH16" s="311"/>
      <c r="AI16" s="311"/>
      <c r="AJ16" s="311"/>
      <c r="AK16" s="311"/>
      <c r="AL16" s="312"/>
      <c r="AM16" s="313" t="s">
        <v>122</v>
      </c>
      <c r="AN16" s="314"/>
      <c r="AO16" s="314"/>
      <c r="AP16" s="314"/>
      <c r="AQ16" s="314"/>
      <c r="AR16" s="314"/>
      <c r="AS16" s="315"/>
      <c r="AT16" s="310" t="str">
        <f>'[7]Отчет'!$L$15</f>
        <v>ж.д.Камышинская70,школа .ж.д.Юго-Западная 4,8,ж.д.Камышинская  72,74,ж.д.Б Знаний 2,4,ж.д.Юго Западная 16,14,котельная ,ж.д.Юго-Западная 7,9,11,13,21</v>
      </c>
      <c r="AU16" s="311"/>
      <c r="AV16" s="311"/>
      <c r="AW16" s="311"/>
      <c r="AX16" s="311"/>
      <c r="AY16" s="311"/>
      <c r="AZ16" s="312"/>
      <c r="BA16" s="319">
        <f t="shared" si="0"/>
        <v>43</v>
      </c>
      <c r="BB16" s="320"/>
      <c r="BC16" s="320"/>
      <c r="BD16" s="320"/>
      <c r="BE16" s="320"/>
      <c r="BF16" s="321"/>
      <c r="BG16" s="322"/>
      <c r="BH16" s="323"/>
      <c r="BI16" s="323"/>
      <c r="BJ16" s="323"/>
      <c r="BK16" s="323"/>
      <c r="BL16" s="324"/>
      <c r="BM16" s="322">
        <f>'[7]Отчет'!$O$15</f>
        <v>42</v>
      </c>
      <c r="BN16" s="323"/>
      <c r="BO16" s="323"/>
      <c r="BP16" s="323"/>
      <c r="BQ16" s="323"/>
      <c r="BR16" s="324"/>
      <c r="BS16" s="319">
        <f>'[7]Отчет'!$P$15</f>
        <v>1</v>
      </c>
      <c r="BT16" s="320"/>
      <c r="BU16" s="320"/>
      <c r="BV16" s="320"/>
      <c r="BW16" s="321"/>
      <c r="BX16" s="84"/>
      <c r="BY16" s="84"/>
      <c r="BZ16" s="89">
        <f>'[7]Отчет'!$S$15</f>
        <v>29</v>
      </c>
      <c r="CA16" s="83">
        <f>'[7]Отчет'!$T$15</f>
        <v>14</v>
      </c>
      <c r="CB16" s="325"/>
      <c r="CC16" s="326"/>
      <c r="CD16" s="326"/>
      <c r="CE16" s="326"/>
      <c r="CF16" s="326"/>
      <c r="CG16" s="327"/>
      <c r="CH16" s="95"/>
      <c r="CI16" s="118">
        <f>211.35/1000</f>
        <v>0.21134999999999998</v>
      </c>
      <c r="CJ16" s="325"/>
      <c r="CK16" s="326"/>
      <c r="CL16" s="326"/>
      <c r="CM16" s="326"/>
      <c r="CN16" s="326"/>
      <c r="CO16" s="327"/>
      <c r="CP16" s="328"/>
      <c r="CQ16" s="329"/>
      <c r="CR16" s="329"/>
      <c r="CS16" s="329"/>
      <c r="CT16" s="329"/>
      <c r="CU16" s="330"/>
      <c r="CV16" s="319" t="str">
        <f>'[7]Отчет'!$Y$15</f>
        <v>3.4.8.5</v>
      </c>
      <c r="CW16" s="320"/>
      <c r="CX16" s="320"/>
      <c r="CY16" s="320"/>
      <c r="CZ16" s="321"/>
      <c r="DA16" s="319" t="str">
        <f>'[7]Отчет'!$Z$15</f>
        <v>4.12</v>
      </c>
      <c r="DB16" s="320"/>
      <c r="DC16" s="320"/>
      <c r="DD16" s="320"/>
      <c r="DE16" s="321"/>
      <c r="DF16" s="84">
        <v>0</v>
      </c>
      <c r="DG16" s="104">
        <f>CI15+CI16</f>
        <v>0.21134999999999998</v>
      </c>
      <c r="DH16" s="92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</row>
    <row r="17" spans="1:210" s="94" customFormat="1" ht="65.25" customHeight="1">
      <c r="A17" s="301" t="s">
        <v>196</v>
      </c>
      <c r="B17" s="302"/>
      <c r="C17" s="302"/>
      <c r="D17" s="302"/>
      <c r="E17" s="302"/>
      <c r="F17" s="303"/>
      <c r="G17" s="304" t="str">
        <f aca="true" t="shared" si="1" ref="G17:G22">G16</f>
        <v>ООО "Энергосеть" </v>
      </c>
      <c r="H17" s="305"/>
      <c r="I17" s="305"/>
      <c r="J17" s="305"/>
      <c r="K17" s="305"/>
      <c r="L17" s="306"/>
      <c r="M17" s="87" t="str">
        <f>'[7]Отчет'!$C$16</f>
        <v>РП</v>
      </c>
      <c r="N17" s="87" t="str">
        <f>'[7]Отчет'!$D$16</f>
        <v>РП-3/1 ,яч.5 ВВ,1 СШ</v>
      </c>
      <c r="O17" s="87" t="str">
        <f>O16</f>
        <v>6 (6.3)</v>
      </c>
      <c r="P17" s="356" t="str">
        <f>'[7]Отчет'!$F$16</f>
        <v>13,14 2023.08.04</v>
      </c>
      <c r="Q17" s="357"/>
      <c r="R17" s="357"/>
      <c r="S17" s="357"/>
      <c r="T17" s="357"/>
      <c r="U17" s="358"/>
      <c r="V17" s="356" t="str">
        <f>'[7]Отчет'!$G$16</f>
        <v>13,33 2023.08.04</v>
      </c>
      <c r="W17" s="357"/>
      <c r="X17" s="357"/>
      <c r="Y17" s="357"/>
      <c r="Z17" s="357"/>
      <c r="AA17" s="358"/>
      <c r="AB17" s="83" t="str">
        <f>AB16</f>
        <v>В</v>
      </c>
      <c r="AC17" s="86">
        <f>'[7]Отчет'!$I$16</f>
        <v>0.32</v>
      </c>
      <c r="AD17" s="88"/>
      <c r="AE17" s="88"/>
      <c r="AF17" s="310" t="str">
        <f>'[7]Отчет'!$J$16</f>
        <v>РП-3/1 1СШ, ТП-15/1 1СШ,  ТП-17/1 1СШ, ТП-18/1 1СШ, ТП-20 1СШ</v>
      </c>
      <c r="AG17" s="311"/>
      <c r="AH17" s="311"/>
      <c r="AI17" s="311"/>
      <c r="AJ17" s="311"/>
      <c r="AK17" s="311"/>
      <c r="AL17" s="312"/>
      <c r="AM17" s="313" t="s">
        <v>122</v>
      </c>
      <c r="AN17" s="314"/>
      <c r="AO17" s="314"/>
      <c r="AP17" s="314"/>
      <c r="AQ17" s="314"/>
      <c r="AR17" s="314"/>
      <c r="AS17" s="315"/>
      <c r="AT17" s="310" t="str">
        <f>'[7]Отчет'!$L$16</f>
        <v>ж.д.Камышинская70,школа .ж.д.Юго-Западная 4,8,ж.д.Камышинская  72,74,ж.д.Б Знаний 2,4,ж.д.Юго Западная 16,14,котельная ,ж.д.Юго-Западная 7,9,11,13,21</v>
      </c>
      <c r="AU17" s="311"/>
      <c r="AV17" s="311"/>
      <c r="AW17" s="311"/>
      <c r="AX17" s="311"/>
      <c r="AY17" s="311"/>
      <c r="AZ17" s="312"/>
      <c r="BA17" s="319">
        <f t="shared" si="0"/>
        <v>84</v>
      </c>
      <c r="BB17" s="320"/>
      <c r="BC17" s="320"/>
      <c r="BD17" s="320"/>
      <c r="BE17" s="320"/>
      <c r="BF17" s="321"/>
      <c r="BG17" s="322"/>
      <c r="BH17" s="323"/>
      <c r="BI17" s="323"/>
      <c r="BJ17" s="323"/>
      <c r="BK17" s="323"/>
      <c r="BL17" s="324"/>
      <c r="BM17" s="322">
        <f>'[7]Отчет'!$O$16</f>
        <v>70</v>
      </c>
      <c r="BN17" s="323"/>
      <c r="BO17" s="323"/>
      <c r="BP17" s="323"/>
      <c r="BQ17" s="323"/>
      <c r="BR17" s="324"/>
      <c r="BS17" s="319">
        <f>'[7]Отчет'!$P$16</f>
        <v>14</v>
      </c>
      <c r="BT17" s="320"/>
      <c r="BU17" s="320"/>
      <c r="BV17" s="320"/>
      <c r="BW17" s="321"/>
      <c r="BX17" s="84"/>
      <c r="BY17" s="84"/>
      <c r="BZ17" s="89">
        <f>'[7]Отчет'!$S$16</f>
        <v>55</v>
      </c>
      <c r="CA17" s="83">
        <f>'[7]Отчет'!$T$16</f>
        <v>29</v>
      </c>
      <c r="CB17" s="331"/>
      <c r="CC17" s="332"/>
      <c r="CD17" s="332"/>
      <c r="CE17" s="332"/>
      <c r="CF17" s="332"/>
      <c r="CG17" s="333"/>
      <c r="CH17" s="95"/>
      <c r="CI17" s="118">
        <f>33.85/1000</f>
        <v>0.03385</v>
      </c>
      <c r="CJ17" s="331"/>
      <c r="CK17" s="332"/>
      <c r="CL17" s="332"/>
      <c r="CM17" s="332"/>
      <c r="CN17" s="332"/>
      <c r="CO17" s="333"/>
      <c r="CP17" s="328"/>
      <c r="CQ17" s="329"/>
      <c r="CR17" s="329"/>
      <c r="CS17" s="329"/>
      <c r="CT17" s="329"/>
      <c r="CU17" s="330"/>
      <c r="CV17" s="319" t="str">
        <f>'[7]Отчет'!$Y$16</f>
        <v>3.4.8.5</v>
      </c>
      <c r="CW17" s="320"/>
      <c r="CX17" s="320"/>
      <c r="CY17" s="320"/>
      <c r="CZ17" s="321"/>
      <c r="DA17" s="319" t="str">
        <f>'[7]Отчет'!$Z$16</f>
        <v>4.21</v>
      </c>
      <c r="DB17" s="320"/>
      <c r="DC17" s="320"/>
      <c r="DD17" s="320"/>
      <c r="DE17" s="321"/>
      <c r="DF17" s="84">
        <v>0</v>
      </c>
      <c r="DG17" s="85"/>
      <c r="DH17" s="92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</row>
    <row r="18" spans="1:210" ht="30" customHeight="1">
      <c r="A18" s="301" t="s">
        <v>197</v>
      </c>
      <c r="B18" s="302"/>
      <c r="C18" s="302"/>
      <c r="D18" s="302"/>
      <c r="E18" s="302"/>
      <c r="F18" s="303"/>
      <c r="G18" s="159" t="str">
        <f t="shared" si="1"/>
        <v>ООО "Энергосеть" </v>
      </c>
      <c r="H18" s="160"/>
      <c r="I18" s="160"/>
      <c r="J18" s="160"/>
      <c r="K18" s="160"/>
      <c r="L18" s="161"/>
      <c r="M18" s="109" t="str">
        <f>'[7]Отчет'!$C$17</f>
        <v>КЛ</v>
      </c>
      <c r="N18" s="102" t="str">
        <f>'[7]Отчет'!$D$17</f>
        <v>КЛ,Л-2,ТП-2533 яч.2-РП-234 яч.20</v>
      </c>
      <c r="O18" s="102" t="str">
        <f>O17</f>
        <v>6 (6.3)</v>
      </c>
      <c r="P18" s="288" t="str">
        <f>'[7]Отчет'!$F$17</f>
        <v>10,53 2023.08.09</v>
      </c>
      <c r="Q18" s="181"/>
      <c r="R18" s="181"/>
      <c r="S18" s="181"/>
      <c r="T18" s="181"/>
      <c r="U18" s="182"/>
      <c r="V18" s="183" t="str">
        <f>'[7]Отчет'!$G$17</f>
        <v>12,15 2023.08.09</v>
      </c>
      <c r="W18" s="184"/>
      <c r="X18" s="184"/>
      <c r="Y18" s="184"/>
      <c r="Z18" s="184"/>
      <c r="AA18" s="185"/>
      <c r="AB18" s="83" t="str">
        <f>AB17</f>
        <v>В</v>
      </c>
      <c r="AC18" s="102">
        <f>'[7]Отчет'!$I$17</f>
        <v>1.37</v>
      </c>
      <c r="AD18" s="3"/>
      <c r="AE18" s="3"/>
      <c r="AF18" s="359" t="str">
        <f>'[7]Отчет'!$J$17</f>
        <v>ТП 6 (6.3) кВ ТП-2533 2 СШ</v>
      </c>
      <c r="AG18" s="360"/>
      <c r="AH18" s="360"/>
      <c r="AI18" s="360"/>
      <c r="AJ18" s="360"/>
      <c r="AK18" s="360"/>
      <c r="AL18" s="361"/>
      <c r="AM18" s="313" t="s">
        <v>122</v>
      </c>
      <c r="AN18" s="314"/>
      <c r="AO18" s="314"/>
      <c r="AP18" s="314"/>
      <c r="AQ18" s="314"/>
      <c r="AR18" s="314"/>
      <c r="AS18" s="315"/>
      <c r="AT18" s="362" t="str">
        <f>'[7]Отчет'!$L$17</f>
        <v>ж.д ул.Отрадная 79 кор1,2,34</v>
      </c>
      <c r="AU18" s="363"/>
      <c r="AV18" s="363"/>
      <c r="AW18" s="363"/>
      <c r="AX18" s="363"/>
      <c r="AY18" s="363"/>
      <c r="AZ18" s="364"/>
      <c r="BA18" s="207">
        <v>1</v>
      </c>
      <c r="BB18" s="208"/>
      <c r="BC18" s="208"/>
      <c r="BD18" s="208"/>
      <c r="BE18" s="208"/>
      <c r="BF18" s="209"/>
      <c r="BG18" s="192"/>
      <c r="BH18" s="193"/>
      <c r="BI18" s="193"/>
      <c r="BJ18" s="193"/>
      <c r="BK18" s="193"/>
      <c r="BL18" s="194"/>
      <c r="BM18" s="192">
        <v>8</v>
      </c>
      <c r="BN18" s="193"/>
      <c r="BO18" s="193"/>
      <c r="BP18" s="193"/>
      <c r="BQ18" s="193"/>
      <c r="BR18" s="194"/>
      <c r="BS18" s="198">
        <v>1</v>
      </c>
      <c r="BT18" s="199"/>
      <c r="BU18" s="199"/>
      <c r="BV18" s="199"/>
      <c r="BW18" s="200"/>
      <c r="BX18" s="22"/>
      <c r="BY18" s="22"/>
      <c r="BZ18" s="17">
        <v>1</v>
      </c>
      <c r="CA18" s="1">
        <f>'[7]Отчет'!$T$17</f>
        <v>8</v>
      </c>
      <c r="CB18" s="207"/>
      <c r="CC18" s="208"/>
      <c r="CD18" s="208"/>
      <c r="CE18" s="208"/>
      <c r="CF18" s="208"/>
      <c r="CG18" s="209"/>
      <c r="CH18" s="2"/>
      <c r="CI18" s="118">
        <f>73.34/1000</f>
        <v>0.07334</v>
      </c>
      <c r="CJ18" s="207"/>
      <c r="CK18" s="208"/>
      <c r="CL18" s="208"/>
      <c r="CM18" s="208"/>
      <c r="CN18" s="208"/>
      <c r="CO18" s="209"/>
      <c r="CP18" s="177"/>
      <c r="CQ18" s="178"/>
      <c r="CR18" s="178"/>
      <c r="CS18" s="178"/>
      <c r="CT18" s="178"/>
      <c r="CU18" s="179"/>
      <c r="CV18" s="198" t="str">
        <f>'[7]Отчет'!$Y$17</f>
        <v>3.4.8</v>
      </c>
      <c r="CW18" s="199"/>
      <c r="CX18" s="199"/>
      <c r="CY18" s="199"/>
      <c r="CZ18" s="200"/>
      <c r="DA18" s="177"/>
      <c r="DB18" s="178"/>
      <c r="DC18" s="178"/>
      <c r="DD18" s="178"/>
      <c r="DE18" s="179"/>
      <c r="DF18" s="22">
        <v>0</v>
      </c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</row>
    <row r="19" spans="1:210" ht="27.75" customHeight="1">
      <c r="A19" s="301" t="s">
        <v>198</v>
      </c>
      <c r="B19" s="302"/>
      <c r="C19" s="302"/>
      <c r="D19" s="302"/>
      <c r="E19" s="302"/>
      <c r="F19" s="303"/>
      <c r="G19" s="159" t="str">
        <f t="shared" si="1"/>
        <v>ООО "Энергосеть" </v>
      </c>
      <c r="H19" s="160"/>
      <c r="I19" s="160"/>
      <c r="J19" s="160"/>
      <c r="K19" s="160"/>
      <c r="L19" s="161"/>
      <c r="M19" s="109" t="str">
        <f>'[7]Отчет'!$C$18</f>
        <v>ТП</v>
      </c>
      <c r="N19" s="79" t="s">
        <v>202</v>
      </c>
      <c r="O19" s="102" t="str">
        <f>O18</f>
        <v>6 (6.3)</v>
      </c>
      <c r="P19" s="288" t="str">
        <f>'[7]Отчет'!$F$18</f>
        <v>15,09 2023.08.10</v>
      </c>
      <c r="Q19" s="181"/>
      <c r="R19" s="181"/>
      <c r="S19" s="181"/>
      <c r="T19" s="181"/>
      <c r="U19" s="182"/>
      <c r="V19" s="183" t="str">
        <f>'[7]Отчет'!$G$18</f>
        <v>16,29 2023.08.10</v>
      </c>
      <c r="W19" s="184"/>
      <c r="X19" s="184"/>
      <c r="Y19" s="184"/>
      <c r="Z19" s="184"/>
      <c r="AA19" s="185"/>
      <c r="AB19" s="83" t="str">
        <f>AB16</f>
        <v>В</v>
      </c>
      <c r="AC19" s="102">
        <f>'[7]Отчет'!$I$18</f>
        <v>1.33</v>
      </c>
      <c r="AD19" s="3"/>
      <c r="AE19" s="3"/>
      <c r="AF19" s="365" t="str">
        <f>N19</f>
        <v>ТП-3927</v>
      </c>
      <c r="AG19" s="366"/>
      <c r="AH19" s="366"/>
      <c r="AI19" s="366"/>
      <c r="AJ19" s="366"/>
      <c r="AK19" s="366"/>
      <c r="AL19" s="367"/>
      <c r="AM19" s="313" t="s">
        <v>122</v>
      </c>
      <c r="AN19" s="314"/>
      <c r="AO19" s="314"/>
      <c r="AP19" s="314"/>
      <c r="AQ19" s="314"/>
      <c r="AR19" s="314"/>
      <c r="AS19" s="315"/>
      <c r="AT19" s="359"/>
      <c r="AU19" s="360"/>
      <c r="AV19" s="360"/>
      <c r="AW19" s="360"/>
      <c r="AX19" s="360"/>
      <c r="AY19" s="360"/>
      <c r="AZ19" s="361"/>
      <c r="BA19" s="198">
        <f>BG19+BM19+BS19</f>
        <v>1</v>
      </c>
      <c r="BB19" s="208"/>
      <c r="BC19" s="208"/>
      <c r="BD19" s="208"/>
      <c r="BE19" s="208"/>
      <c r="BF19" s="209"/>
      <c r="BG19" s="198"/>
      <c r="BH19" s="199"/>
      <c r="BI19" s="199"/>
      <c r="BJ19" s="199"/>
      <c r="BK19" s="199"/>
      <c r="BL19" s="200"/>
      <c r="BM19" s="198"/>
      <c r="BN19" s="199"/>
      <c r="BO19" s="199"/>
      <c r="BP19" s="199"/>
      <c r="BQ19" s="199"/>
      <c r="BR19" s="200"/>
      <c r="BS19" s="192">
        <v>1</v>
      </c>
      <c r="BT19" s="193"/>
      <c r="BU19" s="193"/>
      <c r="BV19" s="193"/>
      <c r="BW19" s="194"/>
      <c r="BX19" s="1"/>
      <c r="BY19" s="1"/>
      <c r="BZ19" s="17">
        <v>1</v>
      </c>
      <c r="CA19" s="1"/>
      <c r="CB19" s="207"/>
      <c r="CC19" s="208"/>
      <c r="CD19" s="208"/>
      <c r="CE19" s="208"/>
      <c r="CF19" s="208"/>
      <c r="CG19" s="209"/>
      <c r="CH19" s="2"/>
      <c r="CI19" s="118">
        <f>32/1000</f>
        <v>0.032</v>
      </c>
      <c r="CJ19" s="207"/>
      <c r="CK19" s="208"/>
      <c r="CL19" s="208"/>
      <c r="CM19" s="208"/>
      <c r="CN19" s="208"/>
      <c r="CO19" s="209"/>
      <c r="CP19" s="177"/>
      <c r="CQ19" s="178"/>
      <c r="CR19" s="178"/>
      <c r="CS19" s="178"/>
      <c r="CT19" s="178"/>
      <c r="CU19" s="179"/>
      <c r="CV19" s="198" t="str">
        <f>'[7]Отчет'!$Y$18</f>
        <v>3.4.9.1</v>
      </c>
      <c r="CW19" s="199"/>
      <c r="CX19" s="199"/>
      <c r="CY19" s="199"/>
      <c r="CZ19" s="200"/>
      <c r="DA19" s="198"/>
      <c r="DB19" s="199"/>
      <c r="DC19" s="199"/>
      <c r="DD19" s="199"/>
      <c r="DE19" s="200"/>
      <c r="DF19" s="22">
        <v>0</v>
      </c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</row>
    <row r="20" spans="1:210" ht="30.75" customHeight="1">
      <c r="A20" s="301" t="s">
        <v>199</v>
      </c>
      <c r="B20" s="302"/>
      <c r="C20" s="302"/>
      <c r="D20" s="302"/>
      <c r="E20" s="302"/>
      <c r="F20" s="303"/>
      <c r="G20" s="159" t="str">
        <f t="shared" si="1"/>
        <v>ООО "Энергосеть" </v>
      </c>
      <c r="H20" s="160"/>
      <c r="I20" s="160"/>
      <c r="J20" s="160"/>
      <c r="K20" s="160"/>
      <c r="L20" s="161"/>
      <c r="M20" s="109" t="s">
        <v>54</v>
      </c>
      <c r="N20" s="79" t="s">
        <v>203</v>
      </c>
      <c r="O20" s="102" t="str">
        <f>O19</f>
        <v>6 (6.3)</v>
      </c>
      <c r="P20" s="288" t="str">
        <f>'[7]Отчет'!$F$19</f>
        <v>16,15 2023.08.18</v>
      </c>
      <c r="Q20" s="181"/>
      <c r="R20" s="181"/>
      <c r="S20" s="181"/>
      <c r="T20" s="181"/>
      <c r="U20" s="182"/>
      <c r="V20" s="183" t="str">
        <f>'[7]Отчет'!$G$19</f>
        <v>16,56 2023.08.18</v>
      </c>
      <c r="W20" s="184"/>
      <c r="X20" s="184"/>
      <c r="Y20" s="184"/>
      <c r="Z20" s="184"/>
      <c r="AA20" s="185"/>
      <c r="AB20" s="83" t="str">
        <f>AB17</f>
        <v>В</v>
      </c>
      <c r="AC20" s="102">
        <f>'[7]Отчет'!$I$19</f>
        <v>0.68</v>
      </c>
      <c r="AD20" s="3"/>
      <c r="AE20" s="3"/>
      <c r="AF20" s="359" t="s">
        <v>191</v>
      </c>
      <c r="AG20" s="360"/>
      <c r="AH20" s="360"/>
      <c r="AI20" s="360"/>
      <c r="AJ20" s="360"/>
      <c r="AK20" s="360"/>
      <c r="AL20" s="361"/>
      <c r="AM20" s="313" t="s">
        <v>122</v>
      </c>
      <c r="AN20" s="314"/>
      <c r="AO20" s="314"/>
      <c r="AP20" s="314"/>
      <c r="AQ20" s="314"/>
      <c r="AR20" s="314"/>
      <c r="AS20" s="315"/>
      <c r="AT20" s="359" t="str">
        <f>'[7]Отчет'!$L$19</f>
        <v>ж.д. Промышленная 93,95,99,97. Магазин "Пятерочка"</v>
      </c>
      <c r="AU20" s="360"/>
      <c r="AV20" s="360"/>
      <c r="AW20" s="360"/>
      <c r="AX20" s="360"/>
      <c r="AY20" s="360"/>
      <c r="AZ20" s="361"/>
      <c r="BA20" s="198">
        <f aca="true" t="shared" si="2" ref="BA20:BA43">BG20+BM20+BS20</f>
        <v>23</v>
      </c>
      <c r="BB20" s="208"/>
      <c r="BC20" s="208"/>
      <c r="BD20" s="208"/>
      <c r="BE20" s="208"/>
      <c r="BF20" s="209"/>
      <c r="BG20" s="198"/>
      <c r="BH20" s="199"/>
      <c r="BI20" s="199"/>
      <c r="BJ20" s="199"/>
      <c r="BK20" s="199"/>
      <c r="BL20" s="200"/>
      <c r="BM20" s="198">
        <v>8</v>
      </c>
      <c r="BN20" s="199"/>
      <c r="BO20" s="199"/>
      <c r="BP20" s="199"/>
      <c r="BQ20" s="199"/>
      <c r="BR20" s="200"/>
      <c r="BS20" s="192">
        <v>15</v>
      </c>
      <c r="BT20" s="193"/>
      <c r="BU20" s="193"/>
      <c r="BV20" s="193"/>
      <c r="BW20" s="194"/>
      <c r="BX20" s="1"/>
      <c r="BY20" s="1"/>
      <c r="BZ20" s="17"/>
      <c r="CA20" s="1">
        <v>23</v>
      </c>
      <c r="CB20" s="207"/>
      <c r="CC20" s="208"/>
      <c r="CD20" s="208"/>
      <c r="CE20" s="208"/>
      <c r="CF20" s="208"/>
      <c r="CG20" s="209"/>
      <c r="CH20" s="2"/>
      <c r="CI20" s="118">
        <f>46.49/1000</f>
        <v>0.046490000000000004</v>
      </c>
      <c r="CJ20" s="207"/>
      <c r="CK20" s="208"/>
      <c r="CL20" s="208"/>
      <c r="CM20" s="208"/>
      <c r="CN20" s="208"/>
      <c r="CO20" s="209"/>
      <c r="CP20" s="177"/>
      <c r="CQ20" s="178"/>
      <c r="CR20" s="178"/>
      <c r="CS20" s="178"/>
      <c r="CT20" s="178"/>
      <c r="CU20" s="179"/>
      <c r="CV20" s="198" t="str">
        <f>'[7]Отчет'!$Y$19</f>
        <v>3.4.8.5</v>
      </c>
      <c r="CW20" s="199"/>
      <c r="CX20" s="199"/>
      <c r="CY20" s="199"/>
      <c r="CZ20" s="200"/>
      <c r="DA20" s="198" t="str">
        <f>'[7]Отчет'!$Z$19</f>
        <v>4.12</v>
      </c>
      <c r="DB20" s="199"/>
      <c r="DC20" s="199"/>
      <c r="DD20" s="199"/>
      <c r="DE20" s="200"/>
      <c r="DF20" s="22">
        <v>0</v>
      </c>
      <c r="DG20" s="69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</row>
    <row r="21" spans="1:210" ht="30" customHeight="1">
      <c r="A21" s="301" t="s">
        <v>200</v>
      </c>
      <c r="B21" s="302"/>
      <c r="C21" s="302"/>
      <c r="D21" s="302"/>
      <c r="E21" s="302"/>
      <c r="F21" s="303"/>
      <c r="G21" s="159" t="str">
        <f t="shared" si="1"/>
        <v>ООО "Энергосеть" </v>
      </c>
      <c r="H21" s="160"/>
      <c r="I21" s="160"/>
      <c r="J21" s="160"/>
      <c r="K21" s="160"/>
      <c r="L21" s="161"/>
      <c r="M21" s="109" t="str">
        <f>M15</f>
        <v>ТП</v>
      </c>
      <c r="N21" s="79" t="str">
        <f>'[7]Отчет'!$D$20</f>
        <v>ТП-1/А,Т-1</v>
      </c>
      <c r="O21" s="102">
        <v>0.38</v>
      </c>
      <c r="P21" s="288" t="str">
        <f>'[7]Отчет'!$F$20</f>
        <v>23,22 2023.08.23</v>
      </c>
      <c r="Q21" s="181"/>
      <c r="R21" s="181"/>
      <c r="S21" s="181"/>
      <c r="T21" s="181"/>
      <c r="U21" s="182"/>
      <c r="V21" s="183" t="str">
        <f>'[7]Отчет'!$G$20</f>
        <v>23,45 2023.08.23</v>
      </c>
      <c r="W21" s="184"/>
      <c r="X21" s="184"/>
      <c r="Y21" s="184"/>
      <c r="Z21" s="184"/>
      <c r="AA21" s="185"/>
      <c r="AB21" s="83" t="str">
        <f>AB18</f>
        <v>В</v>
      </c>
      <c r="AC21" s="102">
        <f>'[7]Отчет'!$I$20</f>
        <v>0.38</v>
      </c>
      <c r="AD21" s="3"/>
      <c r="AE21" s="3"/>
      <c r="AF21" s="359" t="str">
        <f>'[7]Отчет'!$J$20</f>
        <v>ТП 0.38 кВ ТП-1/А РУ-0,4 кВ 1СШ</v>
      </c>
      <c r="AG21" s="360"/>
      <c r="AH21" s="360"/>
      <c r="AI21" s="360"/>
      <c r="AJ21" s="360"/>
      <c r="AK21" s="360"/>
      <c r="AL21" s="361"/>
      <c r="AM21" s="313" t="s">
        <v>122</v>
      </c>
      <c r="AN21" s="314"/>
      <c r="AO21" s="314"/>
      <c r="AP21" s="314"/>
      <c r="AQ21" s="314"/>
      <c r="AR21" s="314"/>
      <c r="AS21" s="315"/>
      <c r="AT21" s="359" t="str">
        <f>'[7]Отчет'!$L$20</f>
        <v>жд.д. Р.Люксембург,1 б </v>
      </c>
      <c r="AU21" s="360"/>
      <c r="AV21" s="360"/>
      <c r="AW21" s="360"/>
      <c r="AX21" s="360"/>
      <c r="AY21" s="360"/>
      <c r="AZ21" s="361"/>
      <c r="BA21" s="198">
        <f t="shared" si="2"/>
        <v>7</v>
      </c>
      <c r="BB21" s="208"/>
      <c r="BC21" s="208"/>
      <c r="BD21" s="208"/>
      <c r="BE21" s="208"/>
      <c r="BF21" s="209"/>
      <c r="BG21" s="198"/>
      <c r="BH21" s="199"/>
      <c r="BI21" s="199"/>
      <c r="BJ21" s="199"/>
      <c r="BK21" s="199"/>
      <c r="BL21" s="200"/>
      <c r="BM21" s="198">
        <v>4</v>
      </c>
      <c r="BN21" s="199"/>
      <c r="BO21" s="199"/>
      <c r="BP21" s="199"/>
      <c r="BQ21" s="199"/>
      <c r="BR21" s="200"/>
      <c r="BS21" s="192">
        <v>3</v>
      </c>
      <c r="BT21" s="193"/>
      <c r="BU21" s="193"/>
      <c r="BV21" s="193"/>
      <c r="BW21" s="194"/>
      <c r="BX21" s="1"/>
      <c r="BY21" s="1"/>
      <c r="BZ21" s="12">
        <v>3</v>
      </c>
      <c r="CA21" s="1">
        <v>4</v>
      </c>
      <c r="CB21" s="207"/>
      <c r="CC21" s="208"/>
      <c r="CD21" s="208"/>
      <c r="CE21" s="208"/>
      <c r="CF21" s="208"/>
      <c r="CG21" s="209"/>
      <c r="CH21" s="2"/>
      <c r="CI21" s="118">
        <f>6.37/1000</f>
        <v>0.00637</v>
      </c>
      <c r="CJ21" s="207"/>
      <c r="CK21" s="208"/>
      <c r="CL21" s="208"/>
      <c r="CM21" s="208"/>
      <c r="CN21" s="208"/>
      <c r="CO21" s="209"/>
      <c r="CP21" s="177"/>
      <c r="CQ21" s="178"/>
      <c r="CR21" s="178"/>
      <c r="CS21" s="178"/>
      <c r="CT21" s="178"/>
      <c r="CU21" s="179"/>
      <c r="CV21" s="198" t="str">
        <f>'[7]Отчет'!$Y$20</f>
        <v>3.4.8.5</v>
      </c>
      <c r="CW21" s="199"/>
      <c r="CX21" s="199"/>
      <c r="CY21" s="199"/>
      <c r="CZ21" s="200"/>
      <c r="DA21" s="198" t="str">
        <f>DA20</f>
        <v>4.12</v>
      </c>
      <c r="DB21" s="199"/>
      <c r="DC21" s="199"/>
      <c r="DD21" s="199"/>
      <c r="DE21" s="200"/>
      <c r="DF21" s="1">
        <v>0</v>
      </c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</row>
    <row r="22" spans="1:210" ht="29.25" customHeight="1">
      <c r="A22" s="301" t="s">
        <v>201</v>
      </c>
      <c r="B22" s="302"/>
      <c r="C22" s="302"/>
      <c r="D22" s="302"/>
      <c r="E22" s="302"/>
      <c r="F22" s="303"/>
      <c r="G22" s="159" t="str">
        <f t="shared" si="1"/>
        <v>ООО "Энергосеть" </v>
      </c>
      <c r="H22" s="160"/>
      <c r="I22" s="160"/>
      <c r="J22" s="160"/>
      <c r="K22" s="160"/>
      <c r="L22" s="161"/>
      <c r="M22" s="109" t="str">
        <f>'[7]Отчет'!$C$21</f>
        <v>ТП</v>
      </c>
      <c r="N22" s="79" t="str">
        <f>'[7]Отчет'!$D$21</f>
        <v>ТП-5246 1СШ, 2СШ</v>
      </c>
      <c r="O22" s="102" t="str">
        <f>O15</f>
        <v>10 (10.5)</v>
      </c>
      <c r="P22" s="288" t="str">
        <f>'[7]Отчет'!$F$21</f>
        <v>12,22 2023.08.28</v>
      </c>
      <c r="Q22" s="181"/>
      <c r="R22" s="181"/>
      <c r="S22" s="181"/>
      <c r="T22" s="181"/>
      <c r="U22" s="182"/>
      <c r="V22" s="183" t="str">
        <f>'[7]Отчет'!$G$21</f>
        <v>14,21 2023.08.28</v>
      </c>
      <c r="W22" s="184"/>
      <c r="X22" s="184"/>
      <c r="Y22" s="184"/>
      <c r="Z22" s="184"/>
      <c r="AA22" s="185"/>
      <c r="AB22" s="83" t="str">
        <f>AB19</f>
        <v>В</v>
      </c>
      <c r="AC22" s="102">
        <f>'[7]Отчет'!$I$21</f>
        <v>1.98</v>
      </c>
      <c r="AD22" s="3"/>
      <c r="AE22" s="3"/>
      <c r="AF22" s="359" t="str">
        <f>'[7]Отчет'!$J$21</f>
        <v>ТП 10 (10.5) кВ ТП-5246 1СШ, 2СШ</v>
      </c>
      <c r="AG22" s="360"/>
      <c r="AH22" s="360"/>
      <c r="AI22" s="360"/>
      <c r="AJ22" s="360"/>
      <c r="AK22" s="360"/>
      <c r="AL22" s="361"/>
      <c r="AM22" s="313" t="s">
        <v>122</v>
      </c>
      <c r="AN22" s="314"/>
      <c r="AO22" s="314"/>
      <c r="AP22" s="314"/>
      <c r="AQ22" s="314"/>
      <c r="AR22" s="314"/>
      <c r="AS22" s="315"/>
      <c r="AT22" s="359" t="str">
        <f>'[7]Отчет'!$L$21</f>
        <v>ж.д.Сурова 26,30</v>
      </c>
      <c r="AU22" s="360"/>
      <c r="AV22" s="360"/>
      <c r="AW22" s="360"/>
      <c r="AX22" s="360"/>
      <c r="AY22" s="360"/>
      <c r="AZ22" s="361"/>
      <c r="BA22" s="198">
        <f t="shared" si="2"/>
        <v>28</v>
      </c>
      <c r="BB22" s="208"/>
      <c r="BC22" s="208"/>
      <c r="BD22" s="208"/>
      <c r="BE22" s="208"/>
      <c r="BF22" s="209"/>
      <c r="BG22" s="198"/>
      <c r="BH22" s="199"/>
      <c r="BI22" s="199"/>
      <c r="BJ22" s="199"/>
      <c r="BK22" s="199"/>
      <c r="BL22" s="200"/>
      <c r="BM22" s="198">
        <v>20</v>
      </c>
      <c r="BN22" s="199"/>
      <c r="BO22" s="199"/>
      <c r="BP22" s="199"/>
      <c r="BQ22" s="199"/>
      <c r="BR22" s="200"/>
      <c r="BS22" s="192">
        <f>'[7]Отчет'!$P$21</f>
        <v>8</v>
      </c>
      <c r="BT22" s="193"/>
      <c r="BU22" s="193"/>
      <c r="BV22" s="193"/>
      <c r="BW22" s="194"/>
      <c r="BX22" s="1"/>
      <c r="BY22" s="1"/>
      <c r="BZ22" s="12">
        <f>'[7]Отчет'!$S$21</f>
        <v>17</v>
      </c>
      <c r="CA22" s="1">
        <f>'[7]Отчет'!$T$21</f>
        <v>11</v>
      </c>
      <c r="CB22" s="207"/>
      <c r="CC22" s="208"/>
      <c r="CD22" s="208"/>
      <c r="CE22" s="208"/>
      <c r="CF22" s="208"/>
      <c r="CG22" s="209"/>
      <c r="CH22" s="2"/>
      <c r="CI22" s="118">
        <f>167.304/1000</f>
        <v>0.167304</v>
      </c>
      <c r="CJ22" s="207"/>
      <c r="CK22" s="208"/>
      <c r="CL22" s="208"/>
      <c r="CM22" s="208"/>
      <c r="CN22" s="208"/>
      <c r="CO22" s="209"/>
      <c r="CP22" s="177"/>
      <c r="CQ22" s="178"/>
      <c r="CR22" s="178"/>
      <c r="CS22" s="178"/>
      <c r="CT22" s="178"/>
      <c r="CU22" s="179"/>
      <c r="CV22" s="198" t="str">
        <f>'[7]Отчет'!$Y$21</f>
        <v>3.4.10</v>
      </c>
      <c r="CW22" s="199"/>
      <c r="CX22" s="199"/>
      <c r="CY22" s="199"/>
      <c r="CZ22" s="200"/>
      <c r="DA22" s="198" t="str">
        <f>DA21</f>
        <v>4.12</v>
      </c>
      <c r="DB22" s="199"/>
      <c r="DC22" s="199"/>
      <c r="DD22" s="199"/>
      <c r="DE22" s="200"/>
      <c r="DF22" s="1">
        <v>0</v>
      </c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</row>
    <row r="23" spans="1:210" ht="36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09"/>
      <c r="N23" s="79"/>
      <c r="O23" s="102"/>
      <c r="P23" s="288"/>
      <c r="Q23" s="181"/>
      <c r="R23" s="181"/>
      <c r="S23" s="181"/>
      <c r="T23" s="181"/>
      <c r="U23" s="182"/>
      <c r="V23" s="216"/>
      <c r="W23" s="217"/>
      <c r="X23" s="217"/>
      <c r="Y23" s="217"/>
      <c r="Z23" s="217"/>
      <c r="AA23" s="218"/>
      <c r="AB23" s="4"/>
      <c r="AC23" s="102"/>
      <c r="AD23" s="3"/>
      <c r="AE23" s="3"/>
      <c r="AF23" s="359"/>
      <c r="AG23" s="360"/>
      <c r="AH23" s="360"/>
      <c r="AI23" s="360"/>
      <c r="AJ23" s="360"/>
      <c r="AK23" s="360"/>
      <c r="AL23" s="361"/>
      <c r="AM23" s="195" t="s">
        <v>122</v>
      </c>
      <c r="AN23" s="196"/>
      <c r="AO23" s="196"/>
      <c r="AP23" s="196"/>
      <c r="AQ23" s="196"/>
      <c r="AR23" s="196"/>
      <c r="AS23" s="197"/>
      <c r="AT23" s="189" t="s">
        <v>122</v>
      </c>
      <c r="AU23" s="190"/>
      <c r="AV23" s="190"/>
      <c r="AW23" s="190"/>
      <c r="AX23" s="190"/>
      <c r="AY23" s="190"/>
      <c r="AZ23" s="191"/>
      <c r="BA23" s="198">
        <f t="shared" si="2"/>
        <v>0</v>
      </c>
      <c r="BB23" s="208"/>
      <c r="BC23" s="208"/>
      <c r="BD23" s="208"/>
      <c r="BE23" s="208"/>
      <c r="BF23" s="209"/>
      <c r="BG23" s="198"/>
      <c r="BH23" s="199"/>
      <c r="BI23" s="199"/>
      <c r="BJ23" s="199"/>
      <c r="BK23" s="199"/>
      <c r="BL23" s="200"/>
      <c r="BM23" s="198"/>
      <c r="BN23" s="199"/>
      <c r="BO23" s="199"/>
      <c r="BP23" s="199"/>
      <c r="BQ23" s="199"/>
      <c r="BR23" s="200"/>
      <c r="BS23" s="192"/>
      <c r="BT23" s="193"/>
      <c r="BU23" s="193"/>
      <c r="BV23" s="193"/>
      <c r="BW23" s="194"/>
      <c r="BX23" s="1"/>
      <c r="BY23" s="1"/>
      <c r="BZ23" s="12"/>
      <c r="CA23" s="1"/>
      <c r="CB23" s="207"/>
      <c r="CC23" s="208"/>
      <c r="CD23" s="208"/>
      <c r="CE23" s="208"/>
      <c r="CF23" s="208"/>
      <c r="CG23" s="209"/>
      <c r="CH23" s="2"/>
      <c r="CI23" s="118"/>
      <c r="CJ23" s="207"/>
      <c r="CK23" s="208"/>
      <c r="CL23" s="208"/>
      <c r="CM23" s="208"/>
      <c r="CN23" s="208"/>
      <c r="CO23" s="209"/>
      <c r="CP23" s="177"/>
      <c r="CQ23" s="178"/>
      <c r="CR23" s="178"/>
      <c r="CS23" s="178"/>
      <c r="CT23" s="178"/>
      <c r="CU23" s="179"/>
      <c r="CV23" s="198"/>
      <c r="CW23" s="199"/>
      <c r="CX23" s="199"/>
      <c r="CY23" s="199"/>
      <c r="CZ23" s="200"/>
      <c r="DA23" s="198"/>
      <c r="DB23" s="199"/>
      <c r="DC23" s="199"/>
      <c r="DD23" s="199"/>
      <c r="DE23" s="200"/>
      <c r="DF23" s="1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</row>
    <row r="24" spans="1:210" ht="36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09"/>
      <c r="N24" s="79"/>
      <c r="O24" s="102"/>
      <c r="P24" s="288"/>
      <c r="Q24" s="181"/>
      <c r="R24" s="181"/>
      <c r="S24" s="181"/>
      <c r="T24" s="181"/>
      <c r="U24" s="182"/>
      <c r="V24" s="216"/>
      <c r="W24" s="217"/>
      <c r="X24" s="217"/>
      <c r="Y24" s="217"/>
      <c r="Z24" s="217"/>
      <c r="AA24" s="218"/>
      <c r="AB24" s="4"/>
      <c r="AC24" s="102"/>
      <c r="AD24" s="3"/>
      <c r="AE24" s="3"/>
      <c r="AF24" s="359"/>
      <c r="AG24" s="360"/>
      <c r="AH24" s="360"/>
      <c r="AI24" s="360"/>
      <c r="AJ24" s="360"/>
      <c r="AK24" s="360"/>
      <c r="AL24" s="361"/>
      <c r="AM24" s="195" t="s">
        <v>122</v>
      </c>
      <c r="AN24" s="196"/>
      <c r="AO24" s="196"/>
      <c r="AP24" s="196"/>
      <c r="AQ24" s="196"/>
      <c r="AR24" s="196"/>
      <c r="AS24" s="197"/>
      <c r="AT24" s="189" t="s">
        <v>122</v>
      </c>
      <c r="AU24" s="190"/>
      <c r="AV24" s="190"/>
      <c r="AW24" s="190"/>
      <c r="AX24" s="190"/>
      <c r="AY24" s="190"/>
      <c r="AZ24" s="191"/>
      <c r="BA24" s="198">
        <f t="shared" si="2"/>
        <v>0</v>
      </c>
      <c r="BB24" s="208"/>
      <c r="BC24" s="208"/>
      <c r="BD24" s="208"/>
      <c r="BE24" s="208"/>
      <c r="BF24" s="209"/>
      <c r="BG24" s="198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200"/>
      <c r="BS24" s="192"/>
      <c r="BT24" s="193"/>
      <c r="BU24" s="193"/>
      <c r="BV24" s="193"/>
      <c r="BW24" s="194"/>
      <c r="BX24" s="1"/>
      <c r="BY24" s="1"/>
      <c r="BZ24" s="12"/>
      <c r="CA24" s="1"/>
      <c r="CB24" s="207"/>
      <c r="CC24" s="208"/>
      <c r="CD24" s="208"/>
      <c r="CE24" s="208"/>
      <c r="CF24" s="208"/>
      <c r="CG24" s="209"/>
      <c r="CH24" s="2"/>
      <c r="CI24" s="118"/>
      <c r="CJ24" s="207"/>
      <c r="CK24" s="208"/>
      <c r="CL24" s="208"/>
      <c r="CM24" s="208"/>
      <c r="CN24" s="208"/>
      <c r="CO24" s="209"/>
      <c r="CP24" s="177"/>
      <c r="CQ24" s="178"/>
      <c r="CR24" s="178"/>
      <c r="CS24" s="178"/>
      <c r="CT24" s="178"/>
      <c r="CU24" s="179"/>
      <c r="CV24" s="198"/>
      <c r="CW24" s="199"/>
      <c r="CX24" s="199"/>
      <c r="CY24" s="199"/>
      <c r="CZ24" s="200"/>
      <c r="DA24" s="177"/>
      <c r="DB24" s="178"/>
      <c r="DC24" s="178"/>
      <c r="DD24" s="178"/>
      <c r="DE24" s="179"/>
      <c r="DF24" s="1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</row>
    <row r="25" spans="1:210" ht="36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110"/>
      <c r="N25" s="79"/>
      <c r="O25" s="79"/>
      <c r="P25" s="288"/>
      <c r="Q25" s="181"/>
      <c r="R25" s="181"/>
      <c r="S25" s="181"/>
      <c r="T25" s="181"/>
      <c r="U25" s="182"/>
      <c r="V25" s="216"/>
      <c r="W25" s="217"/>
      <c r="X25" s="217"/>
      <c r="Y25" s="217"/>
      <c r="Z25" s="217"/>
      <c r="AA25" s="218"/>
      <c r="AB25" s="4"/>
      <c r="AC25" s="79"/>
      <c r="AD25" s="3"/>
      <c r="AE25" s="3"/>
      <c r="AF25" s="368"/>
      <c r="AG25" s="369"/>
      <c r="AH25" s="369"/>
      <c r="AI25" s="369"/>
      <c r="AJ25" s="369"/>
      <c r="AK25" s="369"/>
      <c r="AL25" s="370"/>
      <c r="AM25" s="195" t="s">
        <v>122</v>
      </c>
      <c r="AN25" s="196"/>
      <c r="AO25" s="196"/>
      <c r="AP25" s="196"/>
      <c r="AQ25" s="196"/>
      <c r="AR25" s="196"/>
      <c r="AS25" s="197"/>
      <c r="AT25" s="189" t="s">
        <v>122</v>
      </c>
      <c r="AU25" s="190"/>
      <c r="AV25" s="190"/>
      <c r="AW25" s="190"/>
      <c r="AX25" s="190"/>
      <c r="AY25" s="190"/>
      <c r="AZ25" s="191"/>
      <c r="BA25" s="198">
        <f t="shared" si="2"/>
        <v>0</v>
      </c>
      <c r="BB25" s="208"/>
      <c r="BC25" s="208"/>
      <c r="BD25" s="208"/>
      <c r="BE25" s="208"/>
      <c r="BF25" s="209"/>
      <c r="BG25" s="198"/>
      <c r="BH25" s="199"/>
      <c r="BI25" s="199"/>
      <c r="BJ25" s="199"/>
      <c r="BK25" s="199"/>
      <c r="BL25" s="200"/>
      <c r="BM25" s="198"/>
      <c r="BN25" s="199"/>
      <c r="BO25" s="199"/>
      <c r="BP25" s="199"/>
      <c r="BQ25" s="199"/>
      <c r="BR25" s="200"/>
      <c r="BS25" s="192"/>
      <c r="BT25" s="193"/>
      <c r="BU25" s="193"/>
      <c r="BV25" s="193"/>
      <c r="BW25" s="194"/>
      <c r="BX25" s="1"/>
      <c r="BY25" s="1"/>
      <c r="BZ25" s="12"/>
      <c r="CA25" s="1"/>
      <c r="CB25" s="207"/>
      <c r="CC25" s="208"/>
      <c r="CD25" s="208"/>
      <c r="CE25" s="208"/>
      <c r="CF25" s="208"/>
      <c r="CG25" s="209"/>
      <c r="CH25" s="2"/>
      <c r="CI25" s="118"/>
      <c r="CJ25" s="207"/>
      <c r="CK25" s="208"/>
      <c r="CL25" s="208"/>
      <c r="CM25" s="208"/>
      <c r="CN25" s="208"/>
      <c r="CO25" s="209"/>
      <c r="CP25" s="177"/>
      <c r="CQ25" s="178"/>
      <c r="CR25" s="178"/>
      <c r="CS25" s="178"/>
      <c r="CT25" s="178"/>
      <c r="CU25" s="179"/>
      <c r="CV25" s="198"/>
      <c r="CW25" s="199"/>
      <c r="CX25" s="199"/>
      <c r="CY25" s="199"/>
      <c r="CZ25" s="200"/>
      <c r="DA25" s="177"/>
      <c r="DB25" s="178"/>
      <c r="DC25" s="178"/>
      <c r="DD25" s="178"/>
      <c r="DE25" s="179"/>
      <c r="DF25" s="1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</row>
    <row r="26" spans="1:210" ht="36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09"/>
      <c r="N26" s="79"/>
      <c r="O26" s="102"/>
      <c r="P26" s="288"/>
      <c r="Q26" s="181"/>
      <c r="R26" s="181"/>
      <c r="S26" s="181"/>
      <c r="T26" s="181"/>
      <c r="U26" s="182"/>
      <c r="V26" s="216"/>
      <c r="W26" s="217"/>
      <c r="X26" s="217"/>
      <c r="Y26" s="217"/>
      <c r="Z26" s="217"/>
      <c r="AA26" s="218"/>
      <c r="AB26" s="4"/>
      <c r="AC26" s="102"/>
      <c r="AD26" s="3"/>
      <c r="AE26" s="3"/>
      <c r="AF26" s="359"/>
      <c r="AG26" s="360"/>
      <c r="AH26" s="360"/>
      <c r="AI26" s="360"/>
      <c r="AJ26" s="360"/>
      <c r="AK26" s="360"/>
      <c r="AL26" s="361"/>
      <c r="AM26" s="195" t="s">
        <v>122</v>
      </c>
      <c r="AN26" s="196"/>
      <c r="AO26" s="196"/>
      <c r="AP26" s="196"/>
      <c r="AQ26" s="196"/>
      <c r="AR26" s="196"/>
      <c r="AS26" s="197"/>
      <c r="AT26" s="189" t="s">
        <v>122</v>
      </c>
      <c r="AU26" s="190"/>
      <c r="AV26" s="190"/>
      <c r="AW26" s="190"/>
      <c r="AX26" s="190"/>
      <c r="AY26" s="190"/>
      <c r="AZ26" s="191"/>
      <c r="BA26" s="198">
        <f t="shared" si="2"/>
        <v>0</v>
      </c>
      <c r="BB26" s="208"/>
      <c r="BC26" s="208"/>
      <c r="BD26" s="208"/>
      <c r="BE26" s="208"/>
      <c r="BF26" s="209"/>
      <c r="BG26" s="198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200"/>
      <c r="BS26" s="192"/>
      <c r="BT26" s="193"/>
      <c r="BU26" s="193"/>
      <c r="BV26" s="193"/>
      <c r="BW26" s="194"/>
      <c r="BX26" s="1"/>
      <c r="BY26" s="1"/>
      <c r="BZ26" s="12"/>
      <c r="CA26" s="1"/>
      <c r="CB26" s="207"/>
      <c r="CC26" s="208"/>
      <c r="CD26" s="208"/>
      <c r="CE26" s="208"/>
      <c r="CF26" s="208"/>
      <c r="CG26" s="209"/>
      <c r="CH26" s="2"/>
      <c r="CI26" s="118"/>
      <c r="CJ26" s="207"/>
      <c r="CK26" s="208"/>
      <c r="CL26" s="208"/>
      <c r="CM26" s="208"/>
      <c r="CN26" s="208"/>
      <c r="CO26" s="209"/>
      <c r="CP26" s="177"/>
      <c r="CQ26" s="178"/>
      <c r="CR26" s="178"/>
      <c r="CS26" s="178"/>
      <c r="CT26" s="178"/>
      <c r="CU26" s="179"/>
      <c r="CV26" s="198"/>
      <c r="CW26" s="199"/>
      <c r="CX26" s="199"/>
      <c r="CY26" s="199"/>
      <c r="CZ26" s="200"/>
      <c r="DA26" s="177"/>
      <c r="DB26" s="178"/>
      <c r="DC26" s="178"/>
      <c r="DD26" s="178"/>
      <c r="DE26" s="179"/>
      <c r="DF26" s="1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</row>
    <row r="27" spans="1:210" ht="36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09"/>
      <c r="N27" s="79"/>
      <c r="O27" s="102"/>
      <c r="P27" s="288"/>
      <c r="Q27" s="181"/>
      <c r="R27" s="181"/>
      <c r="S27" s="181"/>
      <c r="T27" s="181"/>
      <c r="U27" s="182"/>
      <c r="V27" s="216"/>
      <c r="W27" s="217"/>
      <c r="X27" s="217"/>
      <c r="Y27" s="217"/>
      <c r="Z27" s="217"/>
      <c r="AA27" s="218"/>
      <c r="AB27" s="4"/>
      <c r="AC27" s="102"/>
      <c r="AD27" s="3"/>
      <c r="AE27" s="3"/>
      <c r="AF27" s="359"/>
      <c r="AG27" s="360"/>
      <c r="AH27" s="360"/>
      <c r="AI27" s="360"/>
      <c r="AJ27" s="360"/>
      <c r="AK27" s="360"/>
      <c r="AL27" s="361"/>
      <c r="AM27" s="195" t="s">
        <v>122</v>
      </c>
      <c r="AN27" s="196"/>
      <c r="AO27" s="196"/>
      <c r="AP27" s="196"/>
      <c r="AQ27" s="196"/>
      <c r="AR27" s="196"/>
      <c r="AS27" s="197"/>
      <c r="AT27" s="189" t="s">
        <v>122</v>
      </c>
      <c r="AU27" s="190"/>
      <c r="AV27" s="190"/>
      <c r="AW27" s="190"/>
      <c r="AX27" s="190"/>
      <c r="AY27" s="190"/>
      <c r="AZ27" s="191"/>
      <c r="BA27" s="198">
        <f t="shared" si="2"/>
        <v>0</v>
      </c>
      <c r="BB27" s="208"/>
      <c r="BC27" s="208"/>
      <c r="BD27" s="208"/>
      <c r="BE27" s="208"/>
      <c r="BF27" s="209"/>
      <c r="BG27" s="198"/>
      <c r="BH27" s="199"/>
      <c r="BI27" s="199"/>
      <c r="BJ27" s="199"/>
      <c r="BK27" s="199"/>
      <c r="BL27" s="200"/>
      <c r="BM27" s="198"/>
      <c r="BN27" s="199"/>
      <c r="BO27" s="199"/>
      <c r="BP27" s="199"/>
      <c r="BQ27" s="199"/>
      <c r="BR27" s="200"/>
      <c r="BS27" s="192"/>
      <c r="BT27" s="193"/>
      <c r="BU27" s="193"/>
      <c r="BV27" s="193"/>
      <c r="BW27" s="194"/>
      <c r="BX27" s="1"/>
      <c r="BY27" s="1"/>
      <c r="BZ27" s="12"/>
      <c r="CA27" s="1"/>
      <c r="CB27" s="207"/>
      <c r="CC27" s="208"/>
      <c r="CD27" s="208"/>
      <c r="CE27" s="208"/>
      <c r="CF27" s="208"/>
      <c r="CG27" s="209"/>
      <c r="CH27" s="2"/>
      <c r="CI27" s="118"/>
      <c r="CJ27" s="207"/>
      <c r="CK27" s="208"/>
      <c r="CL27" s="208"/>
      <c r="CM27" s="208"/>
      <c r="CN27" s="208"/>
      <c r="CO27" s="209"/>
      <c r="CP27" s="177"/>
      <c r="CQ27" s="178"/>
      <c r="CR27" s="178"/>
      <c r="CS27" s="178"/>
      <c r="CT27" s="178"/>
      <c r="CU27" s="179"/>
      <c r="CV27" s="198"/>
      <c r="CW27" s="199"/>
      <c r="CX27" s="199"/>
      <c r="CY27" s="199"/>
      <c r="CZ27" s="200"/>
      <c r="DA27" s="177"/>
      <c r="DB27" s="178"/>
      <c r="DC27" s="178"/>
      <c r="DD27" s="178"/>
      <c r="DE27" s="179"/>
      <c r="DF27" s="1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</row>
    <row r="28" spans="1:210" ht="36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09"/>
      <c r="N28" s="79"/>
      <c r="O28" s="102"/>
      <c r="P28" s="288"/>
      <c r="Q28" s="181"/>
      <c r="R28" s="181"/>
      <c r="S28" s="181"/>
      <c r="T28" s="181"/>
      <c r="U28" s="182"/>
      <c r="V28" s="216"/>
      <c r="W28" s="217"/>
      <c r="X28" s="217"/>
      <c r="Y28" s="217"/>
      <c r="Z28" s="217"/>
      <c r="AA28" s="218"/>
      <c r="AB28" s="4"/>
      <c r="AC28" s="102"/>
      <c r="AD28" s="3"/>
      <c r="AE28" s="3"/>
      <c r="AF28" s="359"/>
      <c r="AG28" s="360"/>
      <c r="AH28" s="360"/>
      <c r="AI28" s="360"/>
      <c r="AJ28" s="360"/>
      <c r="AK28" s="360"/>
      <c r="AL28" s="361"/>
      <c r="AM28" s="195" t="s">
        <v>122</v>
      </c>
      <c r="AN28" s="196"/>
      <c r="AO28" s="196"/>
      <c r="AP28" s="196"/>
      <c r="AQ28" s="196"/>
      <c r="AR28" s="196"/>
      <c r="AS28" s="197"/>
      <c r="AT28" s="189" t="s">
        <v>122</v>
      </c>
      <c r="AU28" s="190"/>
      <c r="AV28" s="190"/>
      <c r="AW28" s="190"/>
      <c r="AX28" s="190"/>
      <c r="AY28" s="190"/>
      <c r="AZ28" s="191"/>
      <c r="BA28" s="198">
        <f t="shared" si="2"/>
        <v>0</v>
      </c>
      <c r="BB28" s="208"/>
      <c r="BC28" s="208"/>
      <c r="BD28" s="208"/>
      <c r="BE28" s="208"/>
      <c r="BF28" s="209"/>
      <c r="BG28" s="198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200"/>
      <c r="BS28" s="192"/>
      <c r="BT28" s="193"/>
      <c r="BU28" s="193"/>
      <c r="BV28" s="193"/>
      <c r="BW28" s="194"/>
      <c r="BX28" s="1"/>
      <c r="BY28" s="1"/>
      <c r="BZ28" s="12"/>
      <c r="CA28" s="1"/>
      <c r="CB28" s="207"/>
      <c r="CC28" s="208"/>
      <c r="CD28" s="208"/>
      <c r="CE28" s="208"/>
      <c r="CF28" s="208"/>
      <c r="CG28" s="209"/>
      <c r="CH28" s="2"/>
      <c r="CI28" s="118"/>
      <c r="CJ28" s="207"/>
      <c r="CK28" s="208"/>
      <c r="CL28" s="208"/>
      <c r="CM28" s="208"/>
      <c r="CN28" s="208"/>
      <c r="CO28" s="209"/>
      <c r="CP28" s="177"/>
      <c r="CQ28" s="178"/>
      <c r="CR28" s="178"/>
      <c r="CS28" s="178"/>
      <c r="CT28" s="178"/>
      <c r="CU28" s="179"/>
      <c r="CV28" s="177"/>
      <c r="CW28" s="178"/>
      <c r="CX28" s="178"/>
      <c r="CY28" s="178"/>
      <c r="CZ28" s="179"/>
      <c r="DA28" s="177"/>
      <c r="DB28" s="178"/>
      <c r="DC28" s="178"/>
      <c r="DD28" s="178"/>
      <c r="DE28" s="179"/>
      <c r="DF28" s="1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</row>
    <row r="29" spans="1:210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108"/>
      <c r="N29" s="63"/>
      <c r="O29" s="63"/>
      <c r="P29" s="213"/>
      <c r="Q29" s="214"/>
      <c r="R29" s="214"/>
      <c r="S29" s="214"/>
      <c r="T29" s="214"/>
      <c r="U29" s="215"/>
      <c r="V29" s="216"/>
      <c r="W29" s="217"/>
      <c r="X29" s="217"/>
      <c r="Y29" s="217"/>
      <c r="Z29" s="217"/>
      <c r="AA29" s="218"/>
      <c r="AB29" s="5"/>
      <c r="AC29" s="33"/>
      <c r="AD29" s="3"/>
      <c r="AE29" s="3"/>
      <c r="AF29" s="359"/>
      <c r="AG29" s="360"/>
      <c r="AH29" s="360"/>
      <c r="AI29" s="360"/>
      <c r="AJ29" s="360"/>
      <c r="AK29" s="360"/>
      <c r="AL29" s="361"/>
      <c r="AM29" s="189"/>
      <c r="AN29" s="190"/>
      <c r="AO29" s="190"/>
      <c r="AP29" s="190"/>
      <c r="AQ29" s="190"/>
      <c r="AR29" s="190"/>
      <c r="AS29" s="191"/>
      <c r="AT29" s="189"/>
      <c r="AU29" s="190"/>
      <c r="AV29" s="190"/>
      <c r="AW29" s="190"/>
      <c r="AX29" s="190"/>
      <c r="AY29" s="190"/>
      <c r="AZ29" s="191"/>
      <c r="BA29" s="207">
        <f t="shared" si="2"/>
        <v>0</v>
      </c>
      <c r="BB29" s="208"/>
      <c r="BC29" s="208"/>
      <c r="BD29" s="208"/>
      <c r="BE29" s="208"/>
      <c r="BF29" s="209"/>
      <c r="BG29" s="198"/>
      <c r="BH29" s="199"/>
      <c r="BI29" s="199"/>
      <c r="BJ29" s="199"/>
      <c r="BK29" s="199"/>
      <c r="BL29" s="200"/>
      <c r="BM29" s="198"/>
      <c r="BN29" s="199"/>
      <c r="BO29" s="199"/>
      <c r="BP29" s="199"/>
      <c r="BQ29" s="199"/>
      <c r="BR29" s="200"/>
      <c r="BS29" s="192">
        <f aca="true" t="shared" si="3" ref="BS29:BS43">CA29</f>
        <v>0</v>
      </c>
      <c r="BT29" s="193"/>
      <c r="BU29" s="193"/>
      <c r="BV29" s="193"/>
      <c r="BW29" s="194"/>
      <c r="BX29" s="1"/>
      <c r="BY29" s="1"/>
      <c r="BZ29" s="12"/>
      <c r="CA29" s="1"/>
      <c r="CB29" s="207"/>
      <c r="CC29" s="208"/>
      <c r="CD29" s="208"/>
      <c r="CE29" s="208"/>
      <c r="CF29" s="208"/>
      <c r="CG29" s="209"/>
      <c r="CH29" s="2"/>
      <c r="CI29" s="118"/>
      <c r="CJ29" s="207"/>
      <c r="CK29" s="208"/>
      <c r="CL29" s="208"/>
      <c r="CM29" s="208"/>
      <c r="CN29" s="208"/>
      <c r="CO29" s="209"/>
      <c r="CP29" s="177"/>
      <c r="CQ29" s="178"/>
      <c r="CR29" s="178"/>
      <c r="CS29" s="178"/>
      <c r="CT29" s="178"/>
      <c r="CU29" s="179"/>
      <c r="CV29" s="177"/>
      <c r="CW29" s="178"/>
      <c r="CX29" s="178"/>
      <c r="CY29" s="178"/>
      <c r="CZ29" s="179"/>
      <c r="DA29" s="177"/>
      <c r="DB29" s="178"/>
      <c r="DC29" s="178"/>
      <c r="DD29" s="178"/>
      <c r="DE29" s="179"/>
      <c r="DF29" s="1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</row>
    <row r="30" spans="1:210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108"/>
      <c r="N30" s="63"/>
      <c r="O30" s="63"/>
      <c r="P30" s="213"/>
      <c r="Q30" s="214"/>
      <c r="R30" s="214"/>
      <c r="S30" s="214"/>
      <c r="T30" s="214"/>
      <c r="U30" s="215"/>
      <c r="V30" s="216"/>
      <c r="W30" s="217"/>
      <c r="X30" s="217"/>
      <c r="Y30" s="217"/>
      <c r="Z30" s="217"/>
      <c r="AA30" s="218"/>
      <c r="AB30" s="4"/>
      <c r="AC30" s="33"/>
      <c r="AD30" s="3"/>
      <c r="AE30" s="3"/>
      <c r="AF30" s="359"/>
      <c r="AG30" s="360"/>
      <c r="AH30" s="360"/>
      <c r="AI30" s="360"/>
      <c r="AJ30" s="360"/>
      <c r="AK30" s="360"/>
      <c r="AL30" s="361"/>
      <c r="AM30" s="189"/>
      <c r="AN30" s="190"/>
      <c r="AO30" s="190"/>
      <c r="AP30" s="190"/>
      <c r="AQ30" s="190"/>
      <c r="AR30" s="190"/>
      <c r="AS30" s="191"/>
      <c r="AT30" s="189"/>
      <c r="AU30" s="190"/>
      <c r="AV30" s="190"/>
      <c r="AW30" s="190"/>
      <c r="AX30" s="190"/>
      <c r="AY30" s="190"/>
      <c r="AZ30" s="191"/>
      <c r="BA30" s="207">
        <f t="shared" si="2"/>
        <v>0</v>
      </c>
      <c r="BB30" s="208"/>
      <c r="BC30" s="208"/>
      <c r="BD30" s="208"/>
      <c r="BE30" s="208"/>
      <c r="BF30" s="209"/>
      <c r="BG30" s="198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200"/>
      <c r="BS30" s="192">
        <f t="shared" si="3"/>
        <v>0</v>
      </c>
      <c r="BT30" s="193"/>
      <c r="BU30" s="193"/>
      <c r="BV30" s="193"/>
      <c r="BW30" s="194"/>
      <c r="BX30" s="1"/>
      <c r="BY30" s="1"/>
      <c r="BZ30" s="12"/>
      <c r="CA30" s="1"/>
      <c r="CB30" s="207"/>
      <c r="CC30" s="208"/>
      <c r="CD30" s="208"/>
      <c r="CE30" s="208"/>
      <c r="CF30" s="208"/>
      <c r="CG30" s="209"/>
      <c r="CH30" s="2"/>
      <c r="CI30" s="118"/>
      <c r="CJ30" s="207"/>
      <c r="CK30" s="208"/>
      <c r="CL30" s="208"/>
      <c r="CM30" s="208"/>
      <c r="CN30" s="208"/>
      <c r="CO30" s="209"/>
      <c r="CP30" s="177"/>
      <c r="CQ30" s="178"/>
      <c r="CR30" s="178"/>
      <c r="CS30" s="178"/>
      <c r="CT30" s="178"/>
      <c r="CU30" s="179"/>
      <c r="CV30" s="177"/>
      <c r="CW30" s="178"/>
      <c r="CX30" s="178"/>
      <c r="CY30" s="178"/>
      <c r="CZ30" s="179"/>
      <c r="DA30" s="177"/>
      <c r="DB30" s="178"/>
      <c r="DC30" s="178"/>
      <c r="DD30" s="178"/>
      <c r="DE30" s="179"/>
      <c r="DF30" s="1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</row>
    <row r="31" spans="1:210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108"/>
      <c r="N31" s="63"/>
      <c r="O31" s="63"/>
      <c r="P31" s="213"/>
      <c r="Q31" s="214"/>
      <c r="R31" s="214"/>
      <c r="S31" s="214"/>
      <c r="T31" s="214"/>
      <c r="U31" s="215"/>
      <c r="V31" s="216"/>
      <c r="W31" s="217"/>
      <c r="X31" s="217"/>
      <c r="Y31" s="217"/>
      <c r="Z31" s="217"/>
      <c r="AA31" s="218"/>
      <c r="AB31" s="4"/>
      <c r="AC31" s="33"/>
      <c r="AD31" s="3"/>
      <c r="AE31" s="3"/>
      <c r="AF31" s="359"/>
      <c r="AG31" s="360"/>
      <c r="AH31" s="360"/>
      <c r="AI31" s="360"/>
      <c r="AJ31" s="360"/>
      <c r="AK31" s="360"/>
      <c r="AL31" s="361"/>
      <c r="AM31" s="189"/>
      <c r="AN31" s="190"/>
      <c r="AO31" s="190"/>
      <c r="AP31" s="190"/>
      <c r="AQ31" s="190"/>
      <c r="AR31" s="190"/>
      <c r="AS31" s="191"/>
      <c r="AT31" s="189"/>
      <c r="AU31" s="190"/>
      <c r="AV31" s="190"/>
      <c r="AW31" s="190"/>
      <c r="AX31" s="190"/>
      <c r="AY31" s="190"/>
      <c r="AZ31" s="191"/>
      <c r="BA31" s="207">
        <f t="shared" si="2"/>
        <v>0</v>
      </c>
      <c r="BB31" s="208"/>
      <c r="BC31" s="208"/>
      <c r="BD31" s="208"/>
      <c r="BE31" s="208"/>
      <c r="BF31" s="209"/>
      <c r="BG31" s="198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200"/>
      <c r="BS31" s="192">
        <f t="shared" si="3"/>
        <v>0</v>
      </c>
      <c r="BT31" s="193"/>
      <c r="BU31" s="193"/>
      <c r="BV31" s="193"/>
      <c r="BW31" s="194"/>
      <c r="BX31" s="1"/>
      <c r="BY31" s="1"/>
      <c r="BZ31" s="12"/>
      <c r="CA31" s="1"/>
      <c r="CB31" s="207"/>
      <c r="CC31" s="208"/>
      <c r="CD31" s="208"/>
      <c r="CE31" s="208"/>
      <c r="CF31" s="208"/>
      <c r="CG31" s="209"/>
      <c r="CH31" s="2"/>
      <c r="CI31" s="118"/>
      <c r="CJ31" s="207"/>
      <c r="CK31" s="208"/>
      <c r="CL31" s="208"/>
      <c r="CM31" s="208"/>
      <c r="CN31" s="208"/>
      <c r="CO31" s="209"/>
      <c r="CP31" s="177"/>
      <c r="CQ31" s="178"/>
      <c r="CR31" s="178"/>
      <c r="CS31" s="178"/>
      <c r="CT31" s="178"/>
      <c r="CU31" s="179"/>
      <c r="CV31" s="177"/>
      <c r="CW31" s="178"/>
      <c r="CX31" s="178"/>
      <c r="CY31" s="178"/>
      <c r="CZ31" s="179"/>
      <c r="DA31" s="177"/>
      <c r="DB31" s="178"/>
      <c r="DC31" s="178"/>
      <c r="DD31" s="178"/>
      <c r="DE31" s="179"/>
      <c r="DF31" s="1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</row>
    <row r="32" spans="1:210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108"/>
      <c r="N32" s="63"/>
      <c r="O32" s="63"/>
      <c r="P32" s="213"/>
      <c r="Q32" s="214"/>
      <c r="R32" s="214"/>
      <c r="S32" s="214"/>
      <c r="T32" s="214"/>
      <c r="U32" s="215"/>
      <c r="V32" s="216"/>
      <c r="W32" s="217"/>
      <c r="X32" s="217"/>
      <c r="Y32" s="217"/>
      <c r="Z32" s="217"/>
      <c r="AA32" s="218"/>
      <c r="AB32" s="5"/>
      <c r="AC32" s="33"/>
      <c r="AD32" s="3"/>
      <c r="AE32" s="3"/>
      <c r="AF32" s="359"/>
      <c r="AG32" s="360"/>
      <c r="AH32" s="360"/>
      <c r="AI32" s="360"/>
      <c r="AJ32" s="360"/>
      <c r="AK32" s="360"/>
      <c r="AL32" s="361"/>
      <c r="AM32" s="189"/>
      <c r="AN32" s="190"/>
      <c r="AO32" s="190"/>
      <c r="AP32" s="190"/>
      <c r="AQ32" s="190"/>
      <c r="AR32" s="190"/>
      <c r="AS32" s="191"/>
      <c r="AT32" s="189"/>
      <c r="AU32" s="190"/>
      <c r="AV32" s="190"/>
      <c r="AW32" s="190"/>
      <c r="AX32" s="190"/>
      <c r="AY32" s="190"/>
      <c r="AZ32" s="191"/>
      <c r="BA32" s="207">
        <f t="shared" si="2"/>
        <v>0</v>
      </c>
      <c r="BB32" s="208"/>
      <c r="BC32" s="208"/>
      <c r="BD32" s="208"/>
      <c r="BE32" s="208"/>
      <c r="BF32" s="209"/>
      <c r="BG32" s="198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200"/>
      <c r="BS32" s="192">
        <f t="shared" si="3"/>
        <v>0</v>
      </c>
      <c r="BT32" s="193"/>
      <c r="BU32" s="193"/>
      <c r="BV32" s="193"/>
      <c r="BW32" s="194"/>
      <c r="BX32" s="1"/>
      <c r="BY32" s="1"/>
      <c r="BZ32" s="12"/>
      <c r="CA32" s="1"/>
      <c r="CB32" s="207"/>
      <c r="CC32" s="208"/>
      <c r="CD32" s="208"/>
      <c r="CE32" s="208"/>
      <c r="CF32" s="208"/>
      <c r="CG32" s="209"/>
      <c r="CH32" s="2"/>
      <c r="CI32" s="118"/>
      <c r="CJ32" s="207"/>
      <c r="CK32" s="208"/>
      <c r="CL32" s="208"/>
      <c r="CM32" s="208"/>
      <c r="CN32" s="208"/>
      <c r="CO32" s="209"/>
      <c r="CP32" s="177"/>
      <c r="CQ32" s="178"/>
      <c r="CR32" s="178"/>
      <c r="CS32" s="178"/>
      <c r="CT32" s="178"/>
      <c r="CU32" s="179"/>
      <c r="CV32" s="177"/>
      <c r="CW32" s="178"/>
      <c r="CX32" s="178"/>
      <c r="CY32" s="178"/>
      <c r="CZ32" s="179"/>
      <c r="DA32" s="177"/>
      <c r="DB32" s="178"/>
      <c r="DC32" s="178"/>
      <c r="DD32" s="178"/>
      <c r="DE32" s="179"/>
      <c r="DF32" s="1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</row>
    <row r="33" spans="1:210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108"/>
      <c r="N33" s="63"/>
      <c r="O33" s="63"/>
      <c r="P33" s="213"/>
      <c r="Q33" s="214"/>
      <c r="R33" s="214"/>
      <c r="S33" s="214"/>
      <c r="T33" s="214"/>
      <c r="U33" s="215"/>
      <c r="V33" s="216"/>
      <c r="W33" s="217"/>
      <c r="X33" s="217"/>
      <c r="Y33" s="217"/>
      <c r="Z33" s="217"/>
      <c r="AA33" s="218"/>
      <c r="AB33" s="4"/>
      <c r="AC33" s="33"/>
      <c r="AD33" s="3"/>
      <c r="AE33" s="3"/>
      <c r="AF33" s="359"/>
      <c r="AG33" s="360"/>
      <c r="AH33" s="360"/>
      <c r="AI33" s="360"/>
      <c r="AJ33" s="360"/>
      <c r="AK33" s="360"/>
      <c r="AL33" s="361"/>
      <c r="AM33" s="189"/>
      <c r="AN33" s="190"/>
      <c r="AO33" s="190"/>
      <c r="AP33" s="190"/>
      <c r="AQ33" s="190"/>
      <c r="AR33" s="190"/>
      <c r="AS33" s="191"/>
      <c r="AT33" s="189"/>
      <c r="AU33" s="190"/>
      <c r="AV33" s="190"/>
      <c r="AW33" s="190"/>
      <c r="AX33" s="190"/>
      <c r="AY33" s="190"/>
      <c r="AZ33" s="191"/>
      <c r="BA33" s="207">
        <f t="shared" si="2"/>
        <v>0</v>
      </c>
      <c r="BB33" s="208"/>
      <c r="BC33" s="208"/>
      <c r="BD33" s="208"/>
      <c r="BE33" s="208"/>
      <c r="BF33" s="209"/>
      <c r="BG33" s="198"/>
      <c r="BH33" s="199"/>
      <c r="BI33" s="199"/>
      <c r="BJ33" s="199"/>
      <c r="BK33" s="199"/>
      <c r="BL33" s="200"/>
      <c r="BM33" s="198"/>
      <c r="BN33" s="199"/>
      <c r="BO33" s="199"/>
      <c r="BP33" s="199"/>
      <c r="BQ33" s="199"/>
      <c r="BR33" s="200"/>
      <c r="BS33" s="192">
        <f t="shared" si="3"/>
        <v>0</v>
      </c>
      <c r="BT33" s="193"/>
      <c r="BU33" s="193"/>
      <c r="BV33" s="193"/>
      <c r="BW33" s="194"/>
      <c r="BX33" s="1"/>
      <c r="BY33" s="1"/>
      <c r="BZ33" s="12"/>
      <c r="CA33" s="1"/>
      <c r="CB33" s="207"/>
      <c r="CC33" s="208"/>
      <c r="CD33" s="208"/>
      <c r="CE33" s="208"/>
      <c r="CF33" s="208"/>
      <c r="CG33" s="209"/>
      <c r="CH33" s="2"/>
      <c r="CI33" s="118"/>
      <c r="CJ33" s="207"/>
      <c r="CK33" s="208"/>
      <c r="CL33" s="208"/>
      <c r="CM33" s="208"/>
      <c r="CN33" s="208"/>
      <c r="CO33" s="209"/>
      <c r="CP33" s="177"/>
      <c r="CQ33" s="178"/>
      <c r="CR33" s="178"/>
      <c r="CS33" s="178"/>
      <c r="CT33" s="178"/>
      <c r="CU33" s="179"/>
      <c r="CV33" s="177"/>
      <c r="CW33" s="178"/>
      <c r="CX33" s="178"/>
      <c r="CY33" s="178"/>
      <c r="CZ33" s="179"/>
      <c r="DA33" s="177"/>
      <c r="DB33" s="178"/>
      <c r="DC33" s="178"/>
      <c r="DD33" s="178"/>
      <c r="DE33" s="179"/>
      <c r="DF33" s="1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</row>
    <row r="34" spans="1:210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108"/>
      <c r="N34" s="63"/>
      <c r="O34" s="63"/>
      <c r="P34" s="213"/>
      <c r="Q34" s="214"/>
      <c r="R34" s="214"/>
      <c r="S34" s="214"/>
      <c r="T34" s="214"/>
      <c r="U34" s="215"/>
      <c r="V34" s="216"/>
      <c r="W34" s="217"/>
      <c r="X34" s="217"/>
      <c r="Y34" s="217"/>
      <c r="Z34" s="217"/>
      <c r="AA34" s="218"/>
      <c r="AB34" s="4"/>
      <c r="AC34" s="33"/>
      <c r="AD34" s="3"/>
      <c r="AE34" s="3"/>
      <c r="AF34" s="359"/>
      <c r="AG34" s="360"/>
      <c r="AH34" s="360"/>
      <c r="AI34" s="360"/>
      <c r="AJ34" s="360"/>
      <c r="AK34" s="360"/>
      <c r="AL34" s="361"/>
      <c r="AM34" s="189"/>
      <c r="AN34" s="190"/>
      <c r="AO34" s="190"/>
      <c r="AP34" s="190"/>
      <c r="AQ34" s="190"/>
      <c r="AR34" s="190"/>
      <c r="AS34" s="191"/>
      <c r="AT34" s="189"/>
      <c r="AU34" s="190"/>
      <c r="AV34" s="190"/>
      <c r="AW34" s="190"/>
      <c r="AX34" s="190"/>
      <c r="AY34" s="190"/>
      <c r="AZ34" s="191"/>
      <c r="BA34" s="207">
        <f t="shared" si="2"/>
        <v>0</v>
      </c>
      <c r="BB34" s="208"/>
      <c r="BC34" s="208"/>
      <c r="BD34" s="208"/>
      <c r="BE34" s="208"/>
      <c r="BF34" s="209"/>
      <c r="BG34" s="198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200"/>
      <c r="BS34" s="192">
        <f t="shared" si="3"/>
        <v>0</v>
      </c>
      <c r="BT34" s="193"/>
      <c r="BU34" s="193"/>
      <c r="BV34" s="193"/>
      <c r="BW34" s="194"/>
      <c r="BX34" s="1"/>
      <c r="BY34" s="1"/>
      <c r="BZ34" s="12"/>
      <c r="CA34" s="1"/>
      <c r="CB34" s="207"/>
      <c r="CC34" s="208"/>
      <c r="CD34" s="208"/>
      <c r="CE34" s="208"/>
      <c r="CF34" s="208"/>
      <c r="CG34" s="209"/>
      <c r="CH34" s="2"/>
      <c r="CI34" s="118"/>
      <c r="CJ34" s="207"/>
      <c r="CK34" s="208"/>
      <c r="CL34" s="208"/>
      <c r="CM34" s="208"/>
      <c r="CN34" s="208"/>
      <c r="CO34" s="209"/>
      <c r="CP34" s="177"/>
      <c r="CQ34" s="178"/>
      <c r="CR34" s="178"/>
      <c r="CS34" s="178"/>
      <c r="CT34" s="178"/>
      <c r="CU34" s="179"/>
      <c r="CV34" s="177"/>
      <c r="CW34" s="178"/>
      <c r="CX34" s="178"/>
      <c r="CY34" s="178"/>
      <c r="CZ34" s="179"/>
      <c r="DA34" s="177"/>
      <c r="DB34" s="178"/>
      <c r="DC34" s="178"/>
      <c r="DD34" s="178"/>
      <c r="DE34" s="179"/>
      <c r="DF34" s="1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</row>
    <row r="35" spans="1:210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108"/>
      <c r="N35" s="63"/>
      <c r="O35" s="63"/>
      <c r="P35" s="213"/>
      <c r="Q35" s="214"/>
      <c r="R35" s="214"/>
      <c r="S35" s="214"/>
      <c r="T35" s="214"/>
      <c r="U35" s="215"/>
      <c r="V35" s="216"/>
      <c r="W35" s="217"/>
      <c r="X35" s="217"/>
      <c r="Y35" s="217"/>
      <c r="Z35" s="217"/>
      <c r="AA35" s="218"/>
      <c r="AB35" s="4"/>
      <c r="AC35" s="33"/>
      <c r="AD35" s="3"/>
      <c r="AE35" s="3"/>
      <c r="AF35" s="359"/>
      <c r="AG35" s="360"/>
      <c r="AH35" s="360"/>
      <c r="AI35" s="360"/>
      <c r="AJ35" s="360"/>
      <c r="AK35" s="360"/>
      <c r="AL35" s="361"/>
      <c r="AM35" s="189"/>
      <c r="AN35" s="190"/>
      <c r="AO35" s="190"/>
      <c r="AP35" s="190"/>
      <c r="AQ35" s="190"/>
      <c r="AR35" s="190"/>
      <c r="AS35" s="191"/>
      <c r="AT35" s="189"/>
      <c r="AU35" s="190"/>
      <c r="AV35" s="190"/>
      <c r="AW35" s="190"/>
      <c r="AX35" s="190"/>
      <c r="AY35" s="190"/>
      <c r="AZ35" s="191"/>
      <c r="BA35" s="207">
        <f t="shared" si="2"/>
        <v>0</v>
      </c>
      <c r="BB35" s="208"/>
      <c r="BC35" s="208"/>
      <c r="BD35" s="208"/>
      <c r="BE35" s="208"/>
      <c r="BF35" s="209"/>
      <c r="BG35" s="198"/>
      <c r="BH35" s="199"/>
      <c r="BI35" s="199"/>
      <c r="BJ35" s="199"/>
      <c r="BK35" s="199"/>
      <c r="BL35" s="200"/>
      <c r="BM35" s="198"/>
      <c r="BN35" s="199"/>
      <c r="BO35" s="199"/>
      <c r="BP35" s="199"/>
      <c r="BQ35" s="199"/>
      <c r="BR35" s="200"/>
      <c r="BS35" s="192">
        <f t="shared" si="3"/>
        <v>0</v>
      </c>
      <c r="BT35" s="193"/>
      <c r="BU35" s="193"/>
      <c r="BV35" s="193"/>
      <c r="BW35" s="194"/>
      <c r="BX35" s="1"/>
      <c r="BY35" s="1"/>
      <c r="BZ35" s="12"/>
      <c r="CA35" s="1"/>
      <c r="CB35" s="207"/>
      <c r="CC35" s="208"/>
      <c r="CD35" s="208"/>
      <c r="CE35" s="208"/>
      <c r="CF35" s="208"/>
      <c r="CG35" s="209"/>
      <c r="CH35" s="2"/>
      <c r="CI35" s="118"/>
      <c r="CJ35" s="207"/>
      <c r="CK35" s="208"/>
      <c r="CL35" s="208"/>
      <c r="CM35" s="208"/>
      <c r="CN35" s="208"/>
      <c r="CO35" s="209"/>
      <c r="CP35" s="177"/>
      <c r="CQ35" s="178"/>
      <c r="CR35" s="178"/>
      <c r="CS35" s="178"/>
      <c r="CT35" s="178"/>
      <c r="CU35" s="179"/>
      <c r="CV35" s="177"/>
      <c r="CW35" s="178"/>
      <c r="CX35" s="178"/>
      <c r="CY35" s="178"/>
      <c r="CZ35" s="179"/>
      <c r="DA35" s="177"/>
      <c r="DB35" s="178"/>
      <c r="DC35" s="178"/>
      <c r="DD35" s="178"/>
      <c r="DE35" s="179"/>
      <c r="DF35" s="1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</row>
    <row r="36" spans="1:210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108"/>
      <c r="N36" s="63"/>
      <c r="O36" s="63"/>
      <c r="P36" s="213"/>
      <c r="Q36" s="214"/>
      <c r="R36" s="214"/>
      <c r="S36" s="214"/>
      <c r="T36" s="214"/>
      <c r="U36" s="215"/>
      <c r="V36" s="216"/>
      <c r="W36" s="217"/>
      <c r="X36" s="217"/>
      <c r="Y36" s="217"/>
      <c r="Z36" s="217"/>
      <c r="AA36" s="218"/>
      <c r="AB36" s="4"/>
      <c r="AC36" s="33"/>
      <c r="AD36" s="3"/>
      <c r="AE36" s="3"/>
      <c r="AF36" s="359"/>
      <c r="AG36" s="360"/>
      <c r="AH36" s="360"/>
      <c r="AI36" s="360"/>
      <c r="AJ36" s="360"/>
      <c r="AK36" s="360"/>
      <c r="AL36" s="361"/>
      <c r="AM36" s="189"/>
      <c r="AN36" s="190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0"/>
      <c r="AZ36" s="191"/>
      <c r="BA36" s="207">
        <f t="shared" si="2"/>
        <v>0</v>
      </c>
      <c r="BB36" s="208"/>
      <c r="BC36" s="208"/>
      <c r="BD36" s="208"/>
      <c r="BE36" s="208"/>
      <c r="BF36" s="209"/>
      <c r="BG36" s="198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200"/>
      <c r="BS36" s="192">
        <f t="shared" si="3"/>
        <v>0</v>
      </c>
      <c r="BT36" s="193"/>
      <c r="BU36" s="193"/>
      <c r="BV36" s="193"/>
      <c r="BW36" s="194"/>
      <c r="BX36" s="1"/>
      <c r="BY36" s="1"/>
      <c r="BZ36" s="12"/>
      <c r="CA36" s="1"/>
      <c r="CB36" s="207"/>
      <c r="CC36" s="208"/>
      <c r="CD36" s="208"/>
      <c r="CE36" s="208"/>
      <c r="CF36" s="208"/>
      <c r="CG36" s="209"/>
      <c r="CH36" s="2"/>
      <c r="CI36" s="118"/>
      <c r="CJ36" s="207"/>
      <c r="CK36" s="208"/>
      <c r="CL36" s="208"/>
      <c r="CM36" s="208"/>
      <c r="CN36" s="208"/>
      <c r="CO36" s="209"/>
      <c r="CP36" s="177"/>
      <c r="CQ36" s="178"/>
      <c r="CR36" s="178"/>
      <c r="CS36" s="178"/>
      <c r="CT36" s="178"/>
      <c r="CU36" s="179"/>
      <c r="CV36" s="177"/>
      <c r="CW36" s="178"/>
      <c r="CX36" s="178"/>
      <c r="CY36" s="178"/>
      <c r="CZ36" s="179"/>
      <c r="DA36" s="177"/>
      <c r="DB36" s="178"/>
      <c r="DC36" s="178"/>
      <c r="DD36" s="178"/>
      <c r="DE36" s="179"/>
      <c r="DF36" s="1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</row>
    <row r="37" spans="1:210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108"/>
      <c r="N37" s="63"/>
      <c r="O37" s="63"/>
      <c r="P37" s="213"/>
      <c r="Q37" s="214"/>
      <c r="R37" s="214"/>
      <c r="S37" s="214"/>
      <c r="T37" s="214"/>
      <c r="U37" s="215"/>
      <c r="V37" s="216"/>
      <c r="W37" s="217"/>
      <c r="X37" s="217"/>
      <c r="Y37" s="217"/>
      <c r="Z37" s="217"/>
      <c r="AA37" s="218"/>
      <c r="AB37" s="4"/>
      <c r="AC37" s="33"/>
      <c r="AD37" s="3"/>
      <c r="AE37" s="3"/>
      <c r="AF37" s="359"/>
      <c r="AG37" s="360"/>
      <c r="AH37" s="360"/>
      <c r="AI37" s="360"/>
      <c r="AJ37" s="360"/>
      <c r="AK37" s="360"/>
      <c r="AL37" s="361"/>
      <c r="AM37" s="189"/>
      <c r="AN37" s="190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0"/>
      <c r="AZ37" s="191"/>
      <c r="BA37" s="207">
        <f t="shared" si="2"/>
        <v>0</v>
      </c>
      <c r="BB37" s="208"/>
      <c r="BC37" s="208"/>
      <c r="BD37" s="208"/>
      <c r="BE37" s="208"/>
      <c r="BF37" s="209"/>
      <c r="BG37" s="198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200"/>
      <c r="BS37" s="192">
        <f t="shared" si="3"/>
        <v>0</v>
      </c>
      <c r="BT37" s="193"/>
      <c r="BU37" s="193"/>
      <c r="BV37" s="193"/>
      <c r="BW37" s="194"/>
      <c r="BX37" s="1"/>
      <c r="BY37" s="1"/>
      <c r="BZ37" s="12"/>
      <c r="CA37" s="1"/>
      <c r="CB37" s="207"/>
      <c r="CC37" s="208"/>
      <c r="CD37" s="208"/>
      <c r="CE37" s="208"/>
      <c r="CF37" s="208"/>
      <c r="CG37" s="209"/>
      <c r="CH37" s="2"/>
      <c r="CI37" s="118"/>
      <c r="CJ37" s="207"/>
      <c r="CK37" s="208"/>
      <c r="CL37" s="208"/>
      <c r="CM37" s="208"/>
      <c r="CN37" s="208"/>
      <c r="CO37" s="209"/>
      <c r="CP37" s="177"/>
      <c r="CQ37" s="178"/>
      <c r="CR37" s="178"/>
      <c r="CS37" s="178"/>
      <c r="CT37" s="178"/>
      <c r="CU37" s="179"/>
      <c r="CV37" s="177"/>
      <c r="CW37" s="178"/>
      <c r="CX37" s="178"/>
      <c r="CY37" s="178"/>
      <c r="CZ37" s="179"/>
      <c r="DA37" s="177"/>
      <c r="DB37" s="178"/>
      <c r="DC37" s="178"/>
      <c r="DD37" s="178"/>
      <c r="DE37" s="179"/>
      <c r="DF37" s="1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</row>
    <row r="38" spans="1:210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108"/>
      <c r="N38" s="63"/>
      <c r="O38" s="63"/>
      <c r="P38" s="213"/>
      <c r="Q38" s="214"/>
      <c r="R38" s="214"/>
      <c r="S38" s="214"/>
      <c r="T38" s="214"/>
      <c r="U38" s="215"/>
      <c r="V38" s="216"/>
      <c r="W38" s="217"/>
      <c r="X38" s="217"/>
      <c r="Y38" s="217"/>
      <c r="Z38" s="217"/>
      <c r="AA38" s="218"/>
      <c r="AB38" s="4"/>
      <c r="AC38" s="33"/>
      <c r="AD38" s="3"/>
      <c r="AE38" s="3"/>
      <c r="AF38" s="359"/>
      <c r="AG38" s="360"/>
      <c r="AH38" s="360"/>
      <c r="AI38" s="360"/>
      <c r="AJ38" s="360"/>
      <c r="AK38" s="360"/>
      <c r="AL38" s="361"/>
      <c r="AM38" s="189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1"/>
      <c r="BA38" s="207">
        <f t="shared" si="2"/>
        <v>0</v>
      </c>
      <c r="BB38" s="208"/>
      <c r="BC38" s="208"/>
      <c r="BD38" s="208"/>
      <c r="BE38" s="208"/>
      <c r="BF38" s="209"/>
      <c r="BG38" s="198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200"/>
      <c r="BS38" s="192">
        <f t="shared" si="3"/>
        <v>0</v>
      </c>
      <c r="BT38" s="193"/>
      <c r="BU38" s="193"/>
      <c r="BV38" s="193"/>
      <c r="BW38" s="194"/>
      <c r="BX38" s="1"/>
      <c r="BY38" s="1"/>
      <c r="BZ38" s="12"/>
      <c r="CA38" s="1"/>
      <c r="CB38" s="207"/>
      <c r="CC38" s="208"/>
      <c r="CD38" s="208"/>
      <c r="CE38" s="208"/>
      <c r="CF38" s="208"/>
      <c r="CG38" s="209"/>
      <c r="CH38" s="2"/>
      <c r="CI38" s="118"/>
      <c r="CJ38" s="207"/>
      <c r="CK38" s="208"/>
      <c r="CL38" s="208"/>
      <c r="CM38" s="208"/>
      <c r="CN38" s="208"/>
      <c r="CO38" s="209"/>
      <c r="CP38" s="177"/>
      <c r="CQ38" s="178"/>
      <c r="CR38" s="178"/>
      <c r="CS38" s="178"/>
      <c r="CT38" s="178"/>
      <c r="CU38" s="179"/>
      <c r="CV38" s="177"/>
      <c r="CW38" s="178"/>
      <c r="CX38" s="178"/>
      <c r="CY38" s="178"/>
      <c r="CZ38" s="179"/>
      <c r="DA38" s="177"/>
      <c r="DB38" s="178"/>
      <c r="DC38" s="178"/>
      <c r="DD38" s="178"/>
      <c r="DE38" s="179"/>
      <c r="DF38" s="1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</row>
    <row r="39" spans="1:210" ht="14.2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108"/>
      <c r="N39" s="63"/>
      <c r="O39" s="63"/>
      <c r="P39" s="213"/>
      <c r="Q39" s="214"/>
      <c r="R39" s="214"/>
      <c r="S39" s="214"/>
      <c r="T39" s="214"/>
      <c r="U39" s="215"/>
      <c r="V39" s="216"/>
      <c r="W39" s="217"/>
      <c r="X39" s="217"/>
      <c r="Y39" s="217"/>
      <c r="Z39" s="217"/>
      <c r="AA39" s="218"/>
      <c r="AB39" s="4"/>
      <c r="AC39" s="33"/>
      <c r="AD39" s="3"/>
      <c r="AE39" s="3"/>
      <c r="AF39" s="359"/>
      <c r="AG39" s="360"/>
      <c r="AH39" s="360"/>
      <c r="AI39" s="360"/>
      <c r="AJ39" s="360"/>
      <c r="AK39" s="360"/>
      <c r="AL39" s="361"/>
      <c r="AM39" s="189"/>
      <c r="AN39" s="190"/>
      <c r="AO39" s="190"/>
      <c r="AP39" s="190"/>
      <c r="AQ39" s="190"/>
      <c r="AR39" s="190"/>
      <c r="AS39" s="191"/>
      <c r="AT39" s="189"/>
      <c r="AU39" s="190"/>
      <c r="AV39" s="190"/>
      <c r="AW39" s="190"/>
      <c r="AX39" s="190"/>
      <c r="AY39" s="190"/>
      <c r="AZ39" s="191"/>
      <c r="BA39" s="207">
        <f t="shared" si="2"/>
        <v>0</v>
      </c>
      <c r="BB39" s="208"/>
      <c r="BC39" s="208"/>
      <c r="BD39" s="208"/>
      <c r="BE39" s="208"/>
      <c r="BF39" s="209"/>
      <c r="BG39" s="198"/>
      <c r="BH39" s="199"/>
      <c r="BI39" s="199"/>
      <c r="BJ39" s="199"/>
      <c r="BK39" s="199"/>
      <c r="BL39" s="200"/>
      <c r="BM39" s="198"/>
      <c r="BN39" s="199"/>
      <c r="BO39" s="199"/>
      <c r="BP39" s="199"/>
      <c r="BQ39" s="199"/>
      <c r="BR39" s="200"/>
      <c r="BS39" s="192">
        <f t="shared" si="3"/>
        <v>0</v>
      </c>
      <c r="BT39" s="193"/>
      <c r="BU39" s="193"/>
      <c r="BV39" s="193"/>
      <c r="BW39" s="194"/>
      <c r="BX39" s="1"/>
      <c r="BY39" s="1"/>
      <c r="BZ39" s="12"/>
      <c r="CA39" s="1"/>
      <c r="CB39" s="207"/>
      <c r="CC39" s="208"/>
      <c r="CD39" s="208"/>
      <c r="CE39" s="208"/>
      <c r="CF39" s="208"/>
      <c r="CG39" s="209"/>
      <c r="CH39" s="2"/>
      <c r="CI39" s="118"/>
      <c r="CJ39" s="207"/>
      <c r="CK39" s="208"/>
      <c r="CL39" s="208"/>
      <c r="CM39" s="208"/>
      <c r="CN39" s="208"/>
      <c r="CO39" s="209"/>
      <c r="CP39" s="177"/>
      <c r="CQ39" s="178"/>
      <c r="CR39" s="178"/>
      <c r="CS39" s="178"/>
      <c r="CT39" s="178"/>
      <c r="CU39" s="179"/>
      <c r="CV39" s="177"/>
      <c r="CW39" s="178"/>
      <c r="CX39" s="178"/>
      <c r="CY39" s="178"/>
      <c r="CZ39" s="179"/>
      <c r="DA39" s="177"/>
      <c r="DB39" s="178"/>
      <c r="DC39" s="178"/>
      <c r="DD39" s="178"/>
      <c r="DE39" s="179"/>
      <c r="DF39" s="1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</row>
    <row r="40" spans="1:210" ht="14.25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108"/>
      <c r="N40" s="63"/>
      <c r="O40" s="63"/>
      <c r="P40" s="213"/>
      <c r="Q40" s="214"/>
      <c r="R40" s="214"/>
      <c r="S40" s="214"/>
      <c r="T40" s="214"/>
      <c r="U40" s="215"/>
      <c r="V40" s="216"/>
      <c r="W40" s="217"/>
      <c r="X40" s="217"/>
      <c r="Y40" s="217"/>
      <c r="Z40" s="217"/>
      <c r="AA40" s="218"/>
      <c r="AB40" s="4"/>
      <c r="AC40" s="33"/>
      <c r="AD40" s="3"/>
      <c r="AE40" s="3"/>
      <c r="AF40" s="359"/>
      <c r="AG40" s="360"/>
      <c r="AH40" s="360"/>
      <c r="AI40" s="360"/>
      <c r="AJ40" s="360"/>
      <c r="AK40" s="360"/>
      <c r="AL40" s="361"/>
      <c r="AM40" s="189"/>
      <c r="AN40" s="190"/>
      <c r="AO40" s="190"/>
      <c r="AP40" s="190"/>
      <c r="AQ40" s="190"/>
      <c r="AR40" s="190"/>
      <c r="AS40" s="191"/>
      <c r="AT40" s="189"/>
      <c r="AU40" s="190"/>
      <c r="AV40" s="190"/>
      <c r="AW40" s="190"/>
      <c r="AX40" s="190"/>
      <c r="AY40" s="190"/>
      <c r="AZ40" s="191"/>
      <c r="BA40" s="207">
        <f t="shared" si="2"/>
        <v>0</v>
      </c>
      <c r="BB40" s="208"/>
      <c r="BC40" s="208"/>
      <c r="BD40" s="208"/>
      <c r="BE40" s="208"/>
      <c r="BF40" s="209"/>
      <c r="BG40" s="198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200"/>
      <c r="BS40" s="192">
        <f t="shared" si="3"/>
        <v>0</v>
      </c>
      <c r="BT40" s="193"/>
      <c r="BU40" s="193"/>
      <c r="BV40" s="193"/>
      <c r="BW40" s="194"/>
      <c r="BX40" s="1"/>
      <c r="BY40" s="1"/>
      <c r="BZ40" s="12"/>
      <c r="CA40" s="1"/>
      <c r="CB40" s="207"/>
      <c r="CC40" s="208"/>
      <c r="CD40" s="208"/>
      <c r="CE40" s="208"/>
      <c r="CF40" s="208"/>
      <c r="CG40" s="209"/>
      <c r="CH40" s="2"/>
      <c r="CI40" s="118"/>
      <c r="CJ40" s="207"/>
      <c r="CK40" s="208"/>
      <c r="CL40" s="208"/>
      <c r="CM40" s="208"/>
      <c r="CN40" s="208"/>
      <c r="CO40" s="209"/>
      <c r="CP40" s="177"/>
      <c r="CQ40" s="178"/>
      <c r="CR40" s="178"/>
      <c r="CS40" s="178"/>
      <c r="CT40" s="178"/>
      <c r="CU40" s="179"/>
      <c r="CV40" s="177"/>
      <c r="CW40" s="178"/>
      <c r="CX40" s="178"/>
      <c r="CY40" s="178"/>
      <c r="CZ40" s="179"/>
      <c r="DA40" s="177"/>
      <c r="DB40" s="178"/>
      <c r="DC40" s="178"/>
      <c r="DD40" s="178"/>
      <c r="DE40" s="179"/>
      <c r="DF40" s="1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</row>
    <row r="41" spans="1:210" ht="27.7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108"/>
      <c r="N41" s="63"/>
      <c r="O41" s="63"/>
      <c r="P41" s="213"/>
      <c r="Q41" s="214"/>
      <c r="R41" s="214"/>
      <c r="S41" s="214"/>
      <c r="T41" s="214"/>
      <c r="U41" s="215"/>
      <c r="V41" s="216"/>
      <c r="W41" s="217"/>
      <c r="X41" s="217"/>
      <c r="Y41" s="217"/>
      <c r="Z41" s="217"/>
      <c r="AA41" s="218"/>
      <c r="AB41" s="4"/>
      <c r="AC41" s="33"/>
      <c r="AD41" s="3"/>
      <c r="AE41" s="3"/>
      <c r="AF41" s="359"/>
      <c r="AG41" s="360"/>
      <c r="AH41" s="360"/>
      <c r="AI41" s="360"/>
      <c r="AJ41" s="360"/>
      <c r="AK41" s="360"/>
      <c r="AL41" s="361"/>
      <c r="AM41" s="189"/>
      <c r="AN41" s="190"/>
      <c r="AO41" s="190"/>
      <c r="AP41" s="190"/>
      <c r="AQ41" s="190"/>
      <c r="AR41" s="190"/>
      <c r="AS41" s="191"/>
      <c r="AT41" s="189"/>
      <c r="AU41" s="190"/>
      <c r="AV41" s="190"/>
      <c r="AW41" s="190"/>
      <c r="AX41" s="190"/>
      <c r="AY41" s="190"/>
      <c r="AZ41" s="191"/>
      <c r="BA41" s="207">
        <f t="shared" si="2"/>
        <v>0</v>
      </c>
      <c r="BB41" s="208"/>
      <c r="BC41" s="208"/>
      <c r="BD41" s="208"/>
      <c r="BE41" s="208"/>
      <c r="BF41" s="209"/>
      <c r="BG41" s="198"/>
      <c r="BH41" s="199"/>
      <c r="BI41" s="199"/>
      <c r="BJ41" s="199"/>
      <c r="BK41" s="199"/>
      <c r="BL41" s="200"/>
      <c r="BM41" s="198"/>
      <c r="BN41" s="199"/>
      <c r="BO41" s="199"/>
      <c r="BP41" s="199"/>
      <c r="BQ41" s="199"/>
      <c r="BR41" s="200"/>
      <c r="BS41" s="192">
        <f t="shared" si="3"/>
        <v>0</v>
      </c>
      <c r="BT41" s="193"/>
      <c r="BU41" s="193"/>
      <c r="BV41" s="193"/>
      <c r="BW41" s="194"/>
      <c r="BX41" s="1"/>
      <c r="BY41" s="1"/>
      <c r="BZ41" s="12"/>
      <c r="CA41" s="1"/>
      <c r="CB41" s="207"/>
      <c r="CC41" s="208"/>
      <c r="CD41" s="208"/>
      <c r="CE41" s="208"/>
      <c r="CF41" s="208"/>
      <c r="CG41" s="209"/>
      <c r="CH41" s="2"/>
      <c r="CI41" s="118"/>
      <c r="CJ41" s="207"/>
      <c r="CK41" s="208"/>
      <c r="CL41" s="208"/>
      <c r="CM41" s="208"/>
      <c r="CN41" s="208"/>
      <c r="CO41" s="209"/>
      <c r="CP41" s="177"/>
      <c r="CQ41" s="178"/>
      <c r="CR41" s="178"/>
      <c r="CS41" s="178"/>
      <c r="CT41" s="178"/>
      <c r="CU41" s="179"/>
      <c r="CV41" s="177"/>
      <c r="CW41" s="178"/>
      <c r="CX41" s="178"/>
      <c r="CY41" s="178"/>
      <c r="CZ41" s="179"/>
      <c r="DA41" s="177"/>
      <c r="DB41" s="178"/>
      <c r="DC41" s="178"/>
      <c r="DD41" s="178"/>
      <c r="DE41" s="179"/>
      <c r="DF41" s="1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</row>
    <row r="42" spans="1:210" ht="36" customHeight="1" hidden="1" outlineLevel="1">
      <c r="A42" s="177"/>
      <c r="B42" s="178"/>
      <c r="C42" s="178"/>
      <c r="D42" s="178"/>
      <c r="E42" s="178"/>
      <c r="F42" s="179"/>
      <c r="G42" s="159"/>
      <c r="H42" s="160"/>
      <c r="I42" s="160"/>
      <c r="J42" s="160"/>
      <c r="K42" s="160"/>
      <c r="L42" s="161"/>
      <c r="M42" s="108"/>
      <c r="N42" s="63"/>
      <c r="O42" s="63"/>
      <c r="P42" s="213"/>
      <c r="Q42" s="214"/>
      <c r="R42" s="214"/>
      <c r="S42" s="214"/>
      <c r="T42" s="214"/>
      <c r="U42" s="215"/>
      <c r="V42" s="216"/>
      <c r="W42" s="217"/>
      <c r="X42" s="217"/>
      <c r="Y42" s="217"/>
      <c r="Z42" s="217"/>
      <c r="AA42" s="218"/>
      <c r="AB42" s="4"/>
      <c r="AC42" s="33"/>
      <c r="AD42" s="3"/>
      <c r="AE42" s="3"/>
      <c r="AF42" s="359"/>
      <c r="AG42" s="360"/>
      <c r="AH42" s="360"/>
      <c r="AI42" s="360"/>
      <c r="AJ42" s="360"/>
      <c r="AK42" s="360"/>
      <c r="AL42" s="361"/>
      <c r="AM42" s="189"/>
      <c r="AN42" s="190"/>
      <c r="AO42" s="190"/>
      <c r="AP42" s="190"/>
      <c r="AQ42" s="190"/>
      <c r="AR42" s="190"/>
      <c r="AS42" s="191"/>
      <c r="AT42" s="189"/>
      <c r="AU42" s="190"/>
      <c r="AV42" s="190"/>
      <c r="AW42" s="190"/>
      <c r="AX42" s="190"/>
      <c r="AY42" s="190"/>
      <c r="AZ42" s="191"/>
      <c r="BA42" s="198">
        <f>BG42+BM42+BS42</f>
        <v>0</v>
      </c>
      <c r="BB42" s="199"/>
      <c r="BC42" s="199"/>
      <c r="BD42" s="199"/>
      <c r="BE42" s="199"/>
      <c r="BF42" s="200"/>
      <c r="BG42" s="198"/>
      <c r="BH42" s="199"/>
      <c r="BI42" s="199"/>
      <c r="BJ42" s="199"/>
      <c r="BK42" s="199"/>
      <c r="BL42" s="200"/>
      <c r="BM42" s="198"/>
      <c r="BN42" s="199"/>
      <c r="BO42" s="199"/>
      <c r="BP42" s="199"/>
      <c r="BQ42" s="199"/>
      <c r="BR42" s="200"/>
      <c r="BS42" s="192">
        <f t="shared" si="3"/>
        <v>0</v>
      </c>
      <c r="BT42" s="193"/>
      <c r="BU42" s="193"/>
      <c r="BV42" s="193"/>
      <c r="BW42" s="194"/>
      <c r="BX42" s="1"/>
      <c r="BY42" s="1"/>
      <c r="BZ42" s="12"/>
      <c r="CA42" s="1"/>
      <c r="CB42" s="207"/>
      <c r="CC42" s="208"/>
      <c r="CD42" s="208"/>
      <c r="CE42" s="208"/>
      <c r="CF42" s="208"/>
      <c r="CG42" s="209"/>
      <c r="CH42" s="2"/>
      <c r="CI42" s="118"/>
      <c r="CJ42" s="207"/>
      <c r="CK42" s="208"/>
      <c r="CL42" s="208"/>
      <c r="CM42" s="208"/>
      <c r="CN42" s="208"/>
      <c r="CO42" s="209"/>
      <c r="CP42" s="177"/>
      <c r="CQ42" s="178"/>
      <c r="CR42" s="178"/>
      <c r="CS42" s="178"/>
      <c r="CT42" s="178"/>
      <c r="CU42" s="179"/>
      <c r="CV42" s="177"/>
      <c r="CW42" s="178"/>
      <c r="CX42" s="178"/>
      <c r="CY42" s="178"/>
      <c r="CZ42" s="179"/>
      <c r="DA42" s="177"/>
      <c r="DB42" s="178"/>
      <c r="DC42" s="178"/>
      <c r="DD42" s="178"/>
      <c r="DE42" s="179"/>
      <c r="DF42" s="1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</row>
    <row r="43" spans="1:210" ht="24.75" customHeight="1" hidden="1" outlineLevel="1">
      <c r="A43" s="177"/>
      <c r="B43" s="178"/>
      <c r="C43" s="178"/>
      <c r="D43" s="178"/>
      <c r="E43" s="178"/>
      <c r="F43" s="179"/>
      <c r="G43" s="159"/>
      <c r="H43" s="160"/>
      <c r="I43" s="160"/>
      <c r="J43" s="160"/>
      <c r="K43" s="160"/>
      <c r="L43" s="161"/>
      <c r="M43" s="108"/>
      <c r="N43" s="63"/>
      <c r="O43" s="63"/>
      <c r="P43" s="213"/>
      <c r="Q43" s="214"/>
      <c r="R43" s="214"/>
      <c r="S43" s="214"/>
      <c r="T43" s="214"/>
      <c r="U43" s="215"/>
      <c r="V43" s="216"/>
      <c r="W43" s="217"/>
      <c r="X43" s="217"/>
      <c r="Y43" s="217"/>
      <c r="Z43" s="217"/>
      <c r="AA43" s="218"/>
      <c r="AB43" s="4"/>
      <c r="AC43" s="33"/>
      <c r="AD43" s="3"/>
      <c r="AE43" s="3"/>
      <c r="AF43" s="359"/>
      <c r="AG43" s="360"/>
      <c r="AH43" s="360"/>
      <c r="AI43" s="360"/>
      <c r="AJ43" s="360"/>
      <c r="AK43" s="360"/>
      <c r="AL43" s="361"/>
      <c r="AM43" s="189"/>
      <c r="AN43" s="190"/>
      <c r="AO43" s="190"/>
      <c r="AP43" s="190"/>
      <c r="AQ43" s="190"/>
      <c r="AR43" s="190"/>
      <c r="AS43" s="191"/>
      <c r="AT43" s="189"/>
      <c r="AU43" s="190"/>
      <c r="AV43" s="190"/>
      <c r="AW43" s="190"/>
      <c r="AX43" s="190"/>
      <c r="AY43" s="190"/>
      <c r="AZ43" s="191"/>
      <c r="BA43" s="207">
        <f t="shared" si="2"/>
        <v>0</v>
      </c>
      <c r="BB43" s="208"/>
      <c r="BC43" s="208"/>
      <c r="BD43" s="208"/>
      <c r="BE43" s="208"/>
      <c r="BF43" s="209"/>
      <c r="BG43" s="198"/>
      <c r="BH43" s="199"/>
      <c r="BI43" s="199"/>
      <c r="BJ43" s="199"/>
      <c r="BK43" s="199"/>
      <c r="BL43" s="200"/>
      <c r="BM43" s="198"/>
      <c r="BN43" s="199"/>
      <c r="BO43" s="199"/>
      <c r="BP43" s="199"/>
      <c r="BQ43" s="199"/>
      <c r="BR43" s="200"/>
      <c r="BS43" s="192">
        <f t="shared" si="3"/>
        <v>0</v>
      </c>
      <c r="BT43" s="193"/>
      <c r="BU43" s="193"/>
      <c r="BV43" s="193"/>
      <c r="BW43" s="194"/>
      <c r="BX43" s="1"/>
      <c r="BY43" s="1"/>
      <c r="BZ43" s="12"/>
      <c r="CA43" s="1"/>
      <c r="CB43" s="207"/>
      <c r="CC43" s="208"/>
      <c r="CD43" s="208"/>
      <c r="CE43" s="208"/>
      <c r="CF43" s="208"/>
      <c r="CG43" s="209"/>
      <c r="CH43" s="2"/>
      <c r="CI43" s="118"/>
      <c r="CJ43" s="207"/>
      <c r="CK43" s="208"/>
      <c r="CL43" s="208"/>
      <c r="CM43" s="208"/>
      <c r="CN43" s="208"/>
      <c r="CO43" s="209"/>
      <c r="CP43" s="177"/>
      <c r="CQ43" s="178"/>
      <c r="CR43" s="178"/>
      <c r="CS43" s="178"/>
      <c r="CT43" s="178"/>
      <c r="CU43" s="179"/>
      <c r="CV43" s="177"/>
      <c r="CW43" s="178"/>
      <c r="CX43" s="178"/>
      <c r="CY43" s="178"/>
      <c r="CZ43" s="179"/>
      <c r="DA43" s="177"/>
      <c r="DB43" s="178"/>
      <c r="DC43" s="178"/>
      <c r="DD43" s="178"/>
      <c r="DE43" s="179"/>
      <c r="DF43" s="1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</row>
    <row r="44" spans="1:210" ht="15" customHeight="1" collapsed="1">
      <c r="A44" s="334" t="s">
        <v>36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6"/>
      <c r="AB44" s="99" t="s">
        <v>37</v>
      </c>
      <c r="AC44" s="70">
        <f>AC45+AC46+AC47+AC49+AC48</f>
        <v>21.03</v>
      </c>
      <c r="AD44" s="100"/>
      <c r="AE44" s="100"/>
      <c r="AF44" s="371" t="s">
        <v>38</v>
      </c>
      <c r="AG44" s="372"/>
      <c r="AH44" s="372"/>
      <c r="AI44" s="372"/>
      <c r="AJ44" s="372"/>
      <c r="AK44" s="372"/>
      <c r="AL44" s="373"/>
      <c r="AM44" s="337" t="s">
        <v>38</v>
      </c>
      <c r="AN44" s="338"/>
      <c r="AO44" s="338"/>
      <c r="AP44" s="338"/>
      <c r="AQ44" s="338"/>
      <c r="AR44" s="338"/>
      <c r="AS44" s="339"/>
      <c r="AT44" s="337" t="s">
        <v>38</v>
      </c>
      <c r="AU44" s="338"/>
      <c r="AV44" s="338"/>
      <c r="AW44" s="338"/>
      <c r="AX44" s="338"/>
      <c r="AY44" s="338"/>
      <c r="AZ44" s="339"/>
      <c r="BA44" s="231">
        <f>BA45+BA46+BA47+BA49+BA48</f>
        <v>187</v>
      </c>
      <c r="BB44" s="232"/>
      <c r="BC44" s="232"/>
      <c r="BD44" s="232"/>
      <c r="BE44" s="232"/>
      <c r="BF44" s="233"/>
      <c r="BG44" s="231">
        <f>BG45+BG46+BG47+BG49+BG48</f>
        <v>0</v>
      </c>
      <c r="BH44" s="232"/>
      <c r="BI44" s="232"/>
      <c r="BJ44" s="232"/>
      <c r="BK44" s="232"/>
      <c r="BL44" s="233"/>
      <c r="BM44" s="231">
        <f>BM45+BM46+BM47+BM48+BM49</f>
        <v>0</v>
      </c>
      <c r="BN44" s="232"/>
      <c r="BO44" s="232"/>
      <c r="BP44" s="232"/>
      <c r="BQ44" s="232"/>
      <c r="BR44" s="233"/>
      <c r="BS44" s="231">
        <f>BS45+BS46+BS47+BS48+BS49</f>
        <v>0</v>
      </c>
      <c r="BT44" s="232"/>
      <c r="BU44" s="232"/>
      <c r="BV44" s="232"/>
      <c r="BW44" s="233"/>
      <c r="BX44" s="31">
        <f>BX45+BX46+BX47+BX49</f>
        <v>0</v>
      </c>
      <c r="BY44" s="31">
        <f>BY45+BY46+BY47+BY49+BY48</f>
        <v>0</v>
      </c>
      <c r="BZ44" s="31">
        <f>BZ45+BZ46+BZ47+BZ49+BZ48</f>
        <v>212</v>
      </c>
      <c r="CA44" s="31">
        <f>CA45+CA46+CA47+CA49+CA48</f>
        <v>178</v>
      </c>
      <c r="CB44" s="337"/>
      <c r="CC44" s="338"/>
      <c r="CD44" s="338"/>
      <c r="CE44" s="338"/>
      <c r="CF44" s="338"/>
      <c r="CG44" s="339"/>
      <c r="CH44" s="101"/>
      <c r="CI44" s="119"/>
      <c r="CJ44" s="337"/>
      <c r="CK44" s="338"/>
      <c r="CL44" s="338"/>
      <c r="CM44" s="338"/>
      <c r="CN44" s="338"/>
      <c r="CO44" s="339"/>
      <c r="CP44" s="234"/>
      <c r="CQ44" s="235"/>
      <c r="CR44" s="235"/>
      <c r="CS44" s="235"/>
      <c r="CT44" s="235"/>
      <c r="CU44" s="236"/>
      <c r="CV44" s="234"/>
      <c r="CW44" s="235"/>
      <c r="CX44" s="235"/>
      <c r="CY44" s="235"/>
      <c r="CZ44" s="236"/>
      <c r="DA44" s="234"/>
      <c r="DB44" s="235"/>
      <c r="DC44" s="235"/>
      <c r="DD44" s="235"/>
      <c r="DE44" s="236"/>
      <c r="DF44" s="35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</row>
    <row r="45" spans="1:210" ht="15" customHeight="1">
      <c r="A45" s="228" t="s">
        <v>50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30"/>
      <c r="AB45" s="29" t="s">
        <v>34</v>
      </c>
      <c r="AC45" s="70">
        <f>((_xlfn.SUMIFS($AC$12:$AC$43,$AB$12:$AB$43,"П")))</f>
        <v>11.92</v>
      </c>
      <c r="AD45" s="30"/>
      <c r="AE45" s="30"/>
      <c r="AF45" s="374" t="s">
        <v>38</v>
      </c>
      <c r="AG45" s="375"/>
      <c r="AH45" s="375"/>
      <c r="AI45" s="375"/>
      <c r="AJ45" s="375"/>
      <c r="AK45" s="375"/>
      <c r="AL45" s="376"/>
      <c r="AM45" s="231" t="s">
        <v>38</v>
      </c>
      <c r="AN45" s="232"/>
      <c r="AO45" s="232"/>
      <c r="AP45" s="232"/>
      <c r="AQ45" s="232"/>
      <c r="AR45" s="232"/>
      <c r="AS45" s="233"/>
      <c r="AT45" s="231" t="s">
        <v>38</v>
      </c>
      <c r="AU45" s="232"/>
      <c r="AV45" s="232"/>
      <c r="AW45" s="232"/>
      <c r="AX45" s="232"/>
      <c r="AY45" s="232"/>
      <c r="AZ45" s="233"/>
      <c r="BA45" s="231">
        <f>((_xlfn.SUMIFS($BA$14:$BA$43,$AB$14:$AB$43,"П",$DF$14:$DF$43,"0")))</f>
        <v>0</v>
      </c>
      <c r="BB45" s="232"/>
      <c r="BC45" s="232"/>
      <c r="BD45" s="232"/>
      <c r="BE45" s="232"/>
      <c r="BF45" s="233"/>
      <c r="BG45" s="231">
        <f>((_xlfn.SUMIFS($BG$14:$BG$43,$AB$14:$AB$43,"П",$DF$14:$DF$43,"0")))</f>
        <v>0</v>
      </c>
      <c r="BH45" s="232"/>
      <c r="BI45" s="232"/>
      <c r="BJ45" s="232"/>
      <c r="BK45" s="232"/>
      <c r="BL45" s="233"/>
      <c r="BM45" s="231">
        <f>((_xlfn.SUMIFS($BM$14:$BM$43,$AB$14:$AB$43,"П",$DF$14:$DF$43,"0")))</f>
        <v>0</v>
      </c>
      <c r="BN45" s="232"/>
      <c r="BO45" s="232"/>
      <c r="BP45" s="232"/>
      <c r="BQ45" s="232"/>
      <c r="BR45" s="233"/>
      <c r="BS45" s="231">
        <f>((_xlfn.SUMIFS($BS$14:$BS$43,$AB$14:$AB$43,"П",$DF$14:$DF$43,"0")))</f>
        <v>0</v>
      </c>
      <c r="BT45" s="232"/>
      <c r="BU45" s="232"/>
      <c r="BV45" s="232"/>
      <c r="BW45" s="233"/>
      <c r="BX45" s="35">
        <f>((_xlfn.SUMIFS($BX$14:$BX$43,$AB$14:$AB$43,"П",$DF$14:$DF$43,"0")))</f>
        <v>0</v>
      </c>
      <c r="BY45" s="35">
        <f>((_xlfn.SUMIFS($BY$14:$BY$43,$AB$14:$AB$43,"П",$DF$14:$DF$43,"0")))</f>
        <v>0</v>
      </c>
      <c r="BZ45" s="35">
        <f>((_xlfn.SUMIFS($BZ$14:$BZ$43,$AB$14:$AB$43,"П",$DF$14:$DF$43,"0")))</f>
        <v>0</v>
      </c>
      <c r="CA45" s="35">
        <f>((_xlfn.SUMIFS($CA$14:$CA$43,$AB$14:$AB$43,"П",$DF$14:$DF$43,"0")))</f>
        <v>0</v>
      </c>
      <c r="CB45" s="231"/>
      <c r="CC45" s="232"/>
      <c r="CD45" s="232"/>
      <c r="CE45" s="232"/>
      <c r="CF45" s="232"/>
      <c r="CG45" s="233"/>
      <c r="CH45" s="27"/>
      <c r="CI45" s="120"/>
      <c r="CJ45" s="231"/>
      <c r="CK45" s="232"/>
      <c r="CL45" s="232"/>
      <c r="CM45" s="232"/>
      <c r="CN45" s="232"/>
      <c r="CO45" s="233"/>
      <c r="CP45" s="234" t="s">
        <v>38</v>
      </c>
      <c r="CQ45" s="235"/>
      <c r="CR45" s="235"/>
      <c r="CS45" s="235"/>
      <c r="CT45" s="235"/>
      <c r="CU45" s="236"/>
      <c r="CV45" s="237" t="s">
        <v>38</v>
      </c>
      <c r="CW45" s="238"/>
      <c r="CX45" s="238"/>
      <c r="CY45" s="238"/>
      <c r="CZ45" s="239"/>
      <c r="DA45" s="237" t="s">
        <v>38</v>
      </c>
      <c r="DB45" s="238"/>
      <c r="DC45" s="238"/>
      <c r="DD45" s="238"/>
      <c r="DE45" s="239"/>
      <c r="DF45" s="32" t="s">
        <v>39</v>
      </c>
      <c r="DG45" s="28"/>
      <c r="DH45" s="28"/>
      <c r="DI45" s="28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</row>
    <row r="46" spans="1:210" ht="15" customHeight="1">
      <c r="A46" s="228" t="s">
        <v>40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30"/>
      <c r="AB46" s="29" t="s">
        <v>41</v>
      </c>
      <c r="AC46" s="70">
        <f>((_xlfn.SUMIFS($AC$12:$AC$43,$AB$12:$AB$43,"А")))</f>
        <v>0</v>
      </c>
      <c r="AD46" s="30"/>
      <c r="AE46" s="30"/>
      <c r="AF46" s="374" t="s">
        <v>38</v>
      </c>
      <c r="AG46" s="375"/>
      <c r="AH46" s="375"/>
      <c r="AI46" s="375"/>
      <c r="AJ46" s="375"/>
      <c r="AK46" s="375"/>
      <c r="AL46" s="376"/>
      <c r="AM46" s="231" t="s">
        <v>38</v>
      </c>
      <c r="AN46" s="232"/>
      <c r="AO46" s="232"/>
      <c r="AP46" s="232"/>
      <c r="AQ46" s="232"/>
      <c r="AR46" s="232"/>
      <c r="AS46" s="233"/>
      <c r="AT46" s="231" t="s">
        <v>38</v>
      </c>
      <c r="AU46" s="232"/>
      <c r="AV46" s="232"/>
      <c r="AW46" s="232"/>
      <c r="AX46" s="232"/>
      <c r="AY46" s="232"/>
      <c r="AZ46" s="233"/>
      <c r="BA46" s="231">
        <f>((_xlfn.SUMIFS($BA$14:$BA$43,$AB$14:$AB$43,"А",$DF$14:$DF$43,"0")))</f>
        <v>0</v>
      </c>
      <c r="BB46" s="232"/>
      <c r="BC46" s="232"/>
      <c r="BD46" s="232"/>
      <c r="BE46" s="232"/>
      <c r="BF46" s="233"/>
      <c r="BG46" s="231">
        <f>((_xlfn.SUMIFS($BG$14:$BG$43,$AB$14:$AB$43,"А",$DF$14:$DF$43,"0")))</f>
        <v>0</v>
      </c>
      <c r="BH46" s="232"/>
      <c r="BI46" s="232"/>
      <c r="BJ46" s="232"/>
      <c r="BK46" s="232"/>
      <c r="BL46" s="233"/>
      <c r="BM46" s="231">
        <f>((_xlfn.SUMIFS($BG$14:$BG$43,$AB$14:$AB$43,"А",$DF$14:$DF$43,"0")))</f>
        <v>0</v>
      </c>
      <c r="BN46" s="232"/>
      <c r="BO46" s="232"/>
      <c r="BP46" s="232"/>
      <c r="BQ46" s="232"/>
      <c r="BR46" s="233"/>
      <c r="BS46" s="231">
        <f>((_xlfn.SUMIFS($BG$14:$BG$43,$AB$14:$AB$43,"А",$DF$14:$DF$43,"0")))</f>
        <v>0</v>
      </c>
      <c r="BT46" s="232"/>
      <c r="BU46" s="232"/>
      <c r="BV46" s="232"/>
      <c r="BW46" s="233"/>
      <c r="BX46" s="35">
        <f>((_xlfn.SUMIFS($BX$14:$BX$43,$AB$14:$AB$43,"А",$DF$14:$DF$43,"0")))</f>
        <v>0</v>
      </c>
      <c r="BY46" s="35">
        <f>((_xlfn.SUMIFS($BY$14:$BY$43,$AB$14:$AB$43,"А",$DF$14:$DF$43,"0")))</f>
        <v>0</v>
      </c>
      <c r="BZ46" s="35">
        <f>((_xlfn.SUMIFS($BZ$14:$BZ$43,$AB$14:$AB$43,"А",$DF$14:$DF$43,"0")))</f>
        <v>0</v>
      </c>
      <c r="CA46" s="35">
        <f>((_xlfn.SUMIFS($CA$14:$CA$43,$AB$14:$AB$43,"А",$DF$14:$DF$43,"0")))</f>
        <v>0</v>
      </c>
      <c r="CB46" s="231"/>
      <c r="CC46" s="232"/>
      <c r="CD46" s="232"/>
      <c r="CE46" s="232"/>
      <c r="CF46" s="232"/>
      <c r="CG46" s="233"/>
      <c r="CH46" s="27"/>
      <c r="CI46" s="120"/>
      <c r="CJ46" s="231"/>
      <c r="CK46" s="232"/>
      <c r="CL46" s="232"/>
      <c r="CM46" s="232"/>
      <c r="CN46" s="232"/>
      <c r="CO46" s="233"/>
      <c r="CP46" s="237" t="s">
        <v>38</v>
      </c>
      <c r="CQ46" s="238"/>
      <c r="CR46" s="238"/>
      <c r="CS46" s="238"/>
      <c r="CT46" s="238"/>
      <c r="CU46" s="239"/>
      <c r="CV46" s="237" t="s">
        <v>38</v>
      </c>
      <c r="CW46" s="238"/>
      <c r="CX46" s="238"/>
      <c r="CY46" s="238"/>
      <c r="CZ46" s="239"/>
      <c r="DA46" s="237" t="s">
        <v>38</v>
      </c>
      <c r="DB46" s="238"/>
      <c r="DC46" s="238"/>
      <c r="DD46" s="238"/>
      <c r="DE46" s="239"/>
      <c r="DF46" s="31" t="s">
        <v>39</v>
      </c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</row>
    <row r="47" spans="1:210" ht="22.5" customHeight="1">
      <c r="A47" s="249" t="s">
        <v>42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1"/>
      <c r="AB47" s="29" t="s">
        <v>35</v>
      </c>
      <c r="AC47" s="51">
        <f>((_xlfn.SUMIFS($AC$12:$AC$22,$AB$12:$AB$22,"В")))</f>
        <v>9.11</v>
      </c>
      <c r="AD47" s="30"/>
      <c r="AE47" s="30"/>
      <c r="AF47" s="374" t="s">
        <v>38</v>
      </c>
      <c r="AG47" s="375"/>
      <c r="AH47" s="375"/>
      <c r="AI47" s="375"/>
      <c r="AJ47" s="375"/>
      <c r="AK47" s="375"/>
      <c r="AL47" s="376"/>
      <c r="AM47" s="231" t="s">
        <v>38</v>
      </c>
      <c r="AN47" s="232"/>
      <c r="AO47" s="232"/>
      <c r="AP47" s="232"/>
      <c r="AQ47" s="232"/>
      <c r="AR47" s="232"/>
      <c r="AS47" s="233"/>
      <c r="AT47" s="231" t="s">
        <v>38</v>
      </c>
      <c r="AU47" s="232"/>
      <c r="AV47" s="232"/>
      <c r="AW47" s="232"/>
      <c r="AX47" s="232"/>
      <c r="AY47" s="232"/>
      <c r="AZ47" s="233"/>
      <c r="BA47" s="231">
        <f>((_xlfn.SUMIFS($BA$14:$BA$43,$AB$14:$AB$43,"В",$DF$14:$DF$43,"0")))</f>
        <v>187</v>
      </c>
      <c r="BB47" s="232"/>
      <c r="BC47" s="232"/>
      <c r="BD47" s="232"/>
      <c r="BE47" s="232"/>
      <c r="BF47" s="233"/>
      <c r="BG47" s="231">
        <f>((_xlfn.SUMIFS($BG$14:$BG$43,$AB$14:$AB$43,"В",$DF$14:$DF$43,"0")))</f>
        <v>0</v>
      </c>
      <c r="BH47" s="232"/>
      <c r="BI47" s="232"/>
      <c r="BJ47" s="232"/>
      <c r="BK47" s="232"/>
      <c r="BL47" s="233"/>
      <c r="BM47" s="231">
        <f>((_xlfn.SUMIFS($BG$14:$BG$43,$AB$14:$AB$43,"В",$DF$14:$DF$43,"0")))</f>
        <v>0</v>
      </c>
      <c r="BN47" s="232"/>
      <c r="BO47" s="232"/>
      <c r="BP47" s="232"/>
      <c r="BQ47" s="232"/>
      <c r="BR47" s="233"/>
      <c r="BS47" s="231">
        <f>((_xlfn.SUMIFS($BG$14:$BG$43,$AB$14:$AB$43,"В",$DF$14:$DF$43,"0")))</f>
        <v>0</v>
      </c>
      <c r="BT47" s="232"/>
      <c r="BU47" s="232"/>
      <c r="BV47" s="232"/>
      <c r="BW47" s="233"/>
      <c r="BX47" s="35">
        <f>((_xlfn.SUMIFS($BX$14:$BX$43,$AB$14:$AB$43,"В",$DF$14:$DF$43,"0")))</f>
        <v>0</v>
      </c>
      <c r="BY47" s="35">
        <f>((_xlfn.SUMIFS($BY$14:$BY$43,$AB$14:$AB$43,"В",$DF$14:$DF$43,"0")))</f>
        <v>0</v>
      </c>
      <c r="BZ47" s="35">
        <f>((_xlfn.SUMIFS($BZ$14:$BZ$43,$AB$14:$AB$43,"В",$DF$14:$DF$43,"0")))</f>
        <v>106</v>
      </c>
      <c r="CA47" s="35">
        <f>((_xlfn.SUMIFS($CA$14:$CA$43,$AB$14:$AB$43,"В",$DF$14:$DF$43,"0")))</f>
        <v>89</v>
      </c>
      <c r="CB47" s="231"/>
      <c r="CC47" s="232"/>
      <c r="CD47" s="232"/>
      <c r="CE47" s="232"/>
      <c r="CF47" s="232"/>
      <c r="CG47" s="233"/>
      <c r="CH47" s="27"/>
      <c r="CI47" s="120"/>
      <c r="CJ47" s="231"/>
      <c r="CK47" s="232"/>
      <c r="CL47" s="232"/>
      <c r="CM47" s="232"/>
      <c r="CN47" s="232"/>
      <c r="CO47" s="233"/>
      <c r="CP47" s="237" t="s">
        <v>38</v>
      </c>
      <c r="CQ47" s="238"/>
      <c r="CR47" s="238"/>
      <c r="CS47" s="238"/>
      <c r="CT47" s="238"/>
      <c r="CU47" s="239"/>
      <c r="CV47" s="237" t="s">
        <v>38</v>
      </c>
      <c r="CW47" s="238"/>
      <c r="CX47" s="238"/>
      <c r="CY47" s="238"/>
      <c r="CZ47" s="239"/>
      <c r="DA47" s="237" t="s">
        <v>38</v>
      </c>
      <c r="DB47" s="238"/>
      <c r="DC47" s="238"/>
      <c r="DD47" s="238"/>
      <c r="DE47" s="239"/>
      <c r="DF47" s="31">
        <v>0</v>
      </c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</row>
    <row r="48" spans="1:210" ht="15">
      <c r="A48" s="252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B48" s="29" t="s">
        <v>35</v>
      </c>
      <c r="AC48" s="70">
        <f>((_xlfn.SUMIFS($AC$14:$AC$43,$AB$14:$AB$43,"В",$DF$14:$DF$43,"1")))</f>
        <v>0</v>
      </c>
      <c r="AD48" s="30"/>
      <c r="AE48" s="30"/>
      <c r="AF48" s="374" t="s">
        <v>38</v>
      </c>
      <c r="AG48" s="375"/>
      <c r="AH48" s="375"/>
      <c r="AI48" s="375"/>
      <c r="AJ48" s="375"/>
      <c r="AK48" s="375"/>
      <c r="AL48" s="376"/>
      <c r="AM48" s="231" t="s">
        <v>38</v>
      </c>
      <c r="AN48" s="232"/>
      <c r="AO48" s="232"/>
      <c r="AP48" s="232"/>
      <c r="AQ48" s="232"/>
      <c r="AR48" s="232"/>
      <c r="AS48" s="233"/>
      <c r="AT48" s="231" t="s">
        <v>38</v>
      </c>
      <c r="AU48" s="232"/>
      <c r="AV48" s="232"/>
      <c r="AW48" s="232"/>
      <c r="AX48" s="232"/>
      <c r="AY48" s="232"/>
      <c r="AZ48" s="233"/>
      <c r="BA48" s="231">
        <f>((_xlfn.SUMIFS($BA$14:$BA$43,$AB$14:$AB$43,"В",$DF$14:$DF$43,"1")))</f>
        <v>0</v>
      </c>
      <c r="BB48" s="232"/>
      <c r="BC48" s="232"/>
      <c r="BD48" s="232"/>
      <c r="BE48" s="232"/>
      <c r="BF48" s="233"/>
      <c r="BG48" s="231">
        <f>((_xlfn.SUMIFS($BG$14:$BG$43,$AB$14:$AB$43,"В",$DF$14:$DF$43,"1")))</f>
        <v>0</v>
      </c>
      <c r="BH48" s="232"/>
      <c r="BI48" s="232"/>
      <c r="BJ48" s="232"/>
      <c r="BK48" s="232"/>
      <c r="BL48" s="233"/>
      <c r="BM48" s="231">
        <f>((_xlfn.SUMIFS($BG$14:$BG$43,$AB$14:$AB$43,"В",$DF$14:$DF$43,"1")))</f>
        <v>0</v>
      </c>
      <c r="BN48" s="232"/>
      <c r="BO48" s="232"/>
      <c r="BP48" s="232"/>
      <c r="BQ48" s="232"/>
      <c r="BR48" s="233"/>
      <c r="BS48" s="231">
        <f>((_xlfn.SUMIFS($BG$14:$BG$43,$AB$14:$AB$43,"В",$DF$14:$DF$43,"1")))</f>
        <v>0</v>
      </c>
      <c r="BT48" s="232"/>
      <c r="BU48" s="232"/>
      <c r="BV48" s="232"/>
      <c r="BW48" s="233"/>
      <c r="BX48" s="35">
        <f>((_xlfn.SUMIFS($BX$14:$BX$43,$AB$14:$AB$43,"В",$DF$14:$DF$43,"1")))</f>
        <v>0</v>
      </c>
      <c r="BY48" s="35">
        <f>((_xlfn.SUMIFS($BY$14:$BY$43,$AB$14:$AB$43,"В",$DF$14:$DF$43,"0")))</f>
        <v>0</v>
      </c>
      <c r="BZ48" s="35">
        <f>((_xlfn.SUMIFS($BZ$14:$BZ$43,$AB$14:$AB$43,"В",$DF$14:$DF$43,"0")))</f>
        <v>106</v>
      </c>
      <c r="CA48" s="35">
        <f>((_xlfn.SUMIFS($CA$14:$CA$43,$AB$14:$AB$43,"В",$DF$14:$DF$43,"0")))</f>
        <v>89</v>
      </c>
      <c r="CB48" s="231"/>
      <c r="CC48" s="232"/>
      <c r="CD48" s="232"/>
      <c r="CE48" s="232"/>
      <c r="CF48" s="232"/>
      <c r="CG48" s="233"/>
      <c r="CH48" s="27"/>
      <c r="CI48" s="120"/>
      <c r="CJ48" s="231"/>
      <c r="CK48" s="232"/>
      <c r="CL48" s="232"/>
      <c r="CM48" s="232"/>
      <c r="CN48" s="232"/>
      <c r="CO48" s="233"/>
      <c r="CP48" s="237" t="s">
        <v>38</v>
      </c>
      <c r="CQ48" s="238"/>
      <c r="CR48" s="238"/>
      <c r="CS48" s="238"/>
      <c r="CT48" s="238"/>
      <c r="CU48" s="239"/>
      <c r="CV48" s="237" t="s">
        <v>38</v>
      </c>
      <c r="CW48" s="238"/>
      <c r="CX48" s="238"/>
      <c r="CY48" s="238"/>
      <c r="CZ48" s="239"/>
      <c r="DA48" s="237" t="s">
        <v>38</v>
      </c>
      <c r="DB48" s="238"/>
      <c r="DC48" s="238"/>
      <c r="DD48" s="238"/>
      <c r="DE48" s="239"/>
      <c r="DF48" s="31">
        <v>1</v>
      </c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</row>
    <row r="49" spans="1:210" ht="15" customHeight="1">
      <c r="A49" s="228" t="s">
        <v>43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30"/>
      <c r="AB49" s="29" t="s">
        <v>44</v>
      </c>
      <c r="AC49" s="36">
        <f>((_xlfn.SUMIFS($AC$14:$AC$43,$AB$14:$AB$43,"В1",$DF$14:$DF$43,"1")))</f>
        <v>0</v>
      </c>
      <c r="AD49" s="30"/>
      <c r="AE49" s="30"/>
      <c r="AF49" s="374" t="s">
        <v>38</v>
      </c>
      <c r="AG49" s="375"/>
      <c r="AH49" s="375"/>
      <c r="AI49" s="375"/>
      <c r="AJ49" s="375"/>
      <c r="AK49" s="375"/>
      <c r="AL49" s="376"/>
      <c r="AM49" s="231" t="s">
        <v>38</v>
      </c>
      <c r="AN49" s="232"/>
      <c r="AO49" s="232"/>
      <c r="AP49" s="232"/>
      <c r="AQ49" s="232"/>
      <c r="AR49" s="232"/>
      <c r="AS49" s="233"/>
      <c r="AT49" s="231" t="s">
        <v>38</v>
      </c>
      <c r="AU49" s="232"/>
      <c r="AV49" s="232"/>
      <c r="AW49" s="232"/>
      <c r="AX49" s="232"/>
      <c r="AY49" s="232"/>
      <c r="AZ49" s="233"/>
      <c r="BA49" s="231">
        <f>((_xlfn.SUMIFS($BA$14:$BA$43,$AB$14:$AB$43,"В1",$DF$14:$DF$43,"1")))</f>
        <v>0</v>
      </c>
      <c r="BB49" s="232"/>
      <c r="BC49" s="232"/>
      <c r="BD49" s="232"/>
      <c r="BE49" s="232"/>
      <c r="BF49" s="233"/>
      <c r="BG49" s="231">
        <f>((_xlfn.SUMIFS($BG$14:$BG$43,$AB$14:$AB$43,"В1",$DF$14:$DF$43,"1")))</f>
        <v>0</v>
      </c>
      <c r="BH49" s="232"/>
      <c r="BI49" s="232"/>
      <c r="BJ49" s="232"/>
      <c r="BK49" s="232"/>
      <c r="BL49" s="233"/>
      <c r="BM49" s="231">
        <f>((_xlfn.SUMIFS($BG$14:$BG$43,$AB$14:$AB$43,"В1",$DF$14:$DF$43,"1")))</f>
        <v>0</v>
      </c>
      <c r="BN49" s="232"/>
      <c r="BO49" s="232"/>
      <c r="BP49" s="232"/>
      <c r="BQ49" s="232"/>
      <c r="BR49" s="233"/>
      <c r="BS49" s="231">
        <f>((_xlfn.SUMIFS($BG$14:$BG$43,$AB$14:$AB$43,"В1",$DF$14:$DF$43,"1")))</f>
        <v>0</v>
      </c>
      <c r="BT49" s="232"/>
      <c r="BU49" s="232"/>
      <c r="BV49" s="232"/>
      <c r="BW49" s="233"/>
      <c r="BX49" s="35">
        <f>((_xlfn.SUMIFS($BX$14:$BX$43,$AB$14:$AB$43,"В1",$DF$14:$DF$43,"1")))</f>
        <v>0</v>
      </c>
      <c r="BY49" s="35">
        <f>((_xlfn.SUMIFS($BY$14:$BY$43,$AB$14:$AB$43,"В1",$DF$14:$DF$43,"1")))</f>
        <v>0</v>
      </c>
      <c r="BZ49" s="35">
        <f>((_xlfn.SUMIFS($BZ$14:$BZ$43,$AB$14:$AB$43,"В1",$DF$14:$DF$43,"1")))</f>
        <v>0</v>
      </c>
      <c r="CA49" s="35">
        <f>((_xlfn.SUMIFS($CA$14:$CA$43,$AB$14:$AB$43,"В1",$DF$14:$DF$43,"1")))</f>
        <v>0</v>
      </c>
      <c r="CB49" s="231"/>
      <c r="CC49" s="232"/>
      <c r="CD49" s="232"/>
      <c r="CE49" s="232"/>
      <c r="CF49" s="232"/>
      <c r="CG49" s="233"/>
      <c r="CH49" s="27"/>
      <c r="CI49" s="120"/>
      <c r="CJ49" s="231"/>
      <c r="CK49" s="232"/>
      <c r="CL49" s="232"/>
      <c r="CM49" s="232"/>
      <c r="CN49" s="232"/>
      <c r="CO49" s="233"/>
      <c r="CP49" s="237" t="s">
        <v>38</v>
      </c>
      <c r="CQ49" s="238"/>
      <c r="CR49" s="238"/>
      <c r="CS49" s="238"/>
      <c r="CT49" s="238"/>
      <c r="CU49" s="239"/>
      <c r="CV49" s="237" t="s">
        <v>38</v>
      </c>
      <c r="CW49" s="238"/>
      <c r="CX49" s="238"/>
      <c r="CY49" s="238"/>
      <c r="CZ49" s="239"/>
      <c r="DA49" s="237" t="s">
        <v>38</v>
      </c>
      <c r="DB49" s="238"/>
      <c r="DC49" s="238"/>
      <c r="DD49" s="238"/>
      <c r="DE49" s="239"/>
      <c r="DF49" s="31" t="s">
        <v>33</v>
      </c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</row>
    <row r="50" spans="5:87" s="14" customFormat="1" ht="12.75"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15"/>
      <c r="AC50" s="15"/>
      <c r="AD50" s="16"/>
      <c r="AE50" s="16"/>
      <c r="AF50" s="111"/>
      <c r="AG50" s="111"/>
      <c r="AH50" s="111"/>
      <c r="AI50" s="111"/>
      <c r="AJ50" s="111"/>
      <c r="AK50" s="111"/>
      <c r="AL50" s="111"/>
      <c r="AU50" s="111"/>
      <c r="AV50" s="111"/>
      <c r="AW50" s="111"/>
      <c r="AX50" s="111"/>
      <c r="AY50" s="111"/>
      <c r="AZ50" s="111"/>
      <c r="BA50" s="260"/>
      <c r="BB50" s="260"/>
      <c r="BC50" s="260"/>
      <c r="BD50" s="260"/>
      <c r="BE50" s="260"/>
      <c r="BF50" s="260"/>
      <c r="CI50" s="127">
        <f>SUM(CI12:CI49)</f>
        <v>0.570704</v>
      </c>
    </row>
    <row r="52" ht="14.25">
      <c r="AC52" s="14">
        <f>AC22+AC21+AC20+AC19+AC18+AC17+AC16+AC15+AC14+AC13+AC12</f>
        <v>21.029999999999998</v>
      </c>
    </row>
    <row r="53" ht="14.25">
      <c r="AC53" s="14">
        <f>AC12+AC14+AC15</f>
        <v>11.92</v>
      </c>
    </row>
    <row r="54" ht="14.25">
      <c r="AC54" s="14">
        <f>AC22+AC21+AC20+AC19+AC18+AC17+AC16+AC13</f>
        <v>9.110000000000001</v>
      </c>
    </row>
  </sheetData>
  <sheetProtection/>
  <mergeCells count="660">
    <mergeCell ref="CJ49:CO49"/>
    <mergeCell ref="CP49:CU49"/>
    <mergeCell ref="CV49:CZ49"/>
    <mergeCell ref="DA49:DE49"/>
    <mergeCell ref="E50:AA50"/>
    <mergeCell ref="BA50:BF50"/>
    <mergeCell ref="DA48:DE48"/>
    <mergeCell ref="A49:AA49"/>
    <mergeCell ref="AF49:AL49"/>
    <mergeCell ref="AM49:AS49"/>
    <mergeCell ref="AT49:AZ49"/>
    <mergeCell ref="BA49:BF49"/>
    <mergeCell ref="BG49:BL49"/>
    <mergeCell ref="BM49:BR49"/>
    <mergeCell ref="BS49:BW49"/>
    <mergeCell ref="CB49:CG49"/>
    <mergeCell ref="BM48:BR48"/>
    <mergeCell ref="BS48:BW48"/>
    <mergeCell ref="CB48:CG48"/>
    <mergeCell ref="CJ48:CO48"/>
    <mergeCell ref="CP48:CU48"/>
    <mergeCell ref="CV48:CZ48"/>
    <mergeCell ref="CB47:CG47"/>
    <mergeCell ref="CJ47:CO47"/>
    <mergeCell ref="CP47:CU47"/>
    <mergeCell ref="CV47:CZ47"/>
    <mergeCell ref="DA47:DE47"/>
    <mergeCell ref="AF48:AL48"/>
    <mergeCell ref="AM48:AS48"/>
    <mergeCell ref="AT48:AZ48"/>
    <mergeCell ref="BA48:BF48"/>
    <mergeCell ref="BG48:BL48"/>
    <mergeCell ref="CV46:CZ46"/>
    <mergeCell ref="DA46:DE46"/>
    <mergeCell ref="A47:AA48"/>
    <mergeCell ref="AF47:AL47"/>
    <mergeCell ref="AM47:AS47"/>
    <mergeCell ref="AT47:AZ47"/>
    <mergeCell ref="BA47:BF47"/>
    <mergeCell ref="BG47:BL47"/>
    <mergeCell ref="BM47:BR47"/>
    <mergeCell ref="BS47:BW47"/>
    <mergeCell ref="BG46:BL46"/>
    <mergeCell ref="BM46:BR46"/>
    <mergeCell ref="BS46:BW46"/>
    <mergeCell ref="CB46:CG46"/>
    <mergeCell ref="CJ46:CO46"/>
    <mergeCell ref="CP46:CU46"/>
    <mergeCell ref="CB45:CG45"/>
    <mergeCell ref="CJ45:CO45"/>
    <mergeCell ref="CP45:CU45"/>
    <mergeCell ref="CV45:CZ45"/>
    <mergeCell ref="DA45:DE45"/>
    <mergeCell ref="A46:AA46"/>
    <mergeCell ref="AF46:AL46"/>
    <mergeCell ref="AM46:AS46"/>
    <mergeCell ref="AT46:AZ46"/>
    <mergeCell ref="BA46:BF46"/>
    <mergeCell ref="CV44:CZ44"/>
    <mergeCell ref="DA44:DE44"/>
    <mergeCell ref="A45:AA45"/>
    <mergeCell ref="AF45:AL45"/>
    <mergeCell ref="AM45:AS45"/>
    <mergeCell ref="AT45:AZ45"/>
    <mergeCell ref="BA45:BF45"/>
    <mergeCell ref="BG45:BL45"/>
    <mergeCell ref="BM45:BR45"/>
    <mergeCell ref="BS45:BW45"/>
    <mergeCell ref="BG44:BL44"/>
    <mergeCell ref="BM44:BR44"/>
    <mergeCell ref="BS44:BW44"/>
    <mergeCell ref="CB44:CG44"/>
    <mergeCell ref="CJ44:CO44"/>
    <mergeCell ref="CP44:CU44"/>
    <mergeCell ref="CB43:CG43"/>
    <mergeCell ref="CJ43:CO43"/>
    <mergeCell ref="CP43:CU43"/>
    <mergeCell ref="CV43:CZ43"/>
    <mergeCell ref="DA43:DE43"/>
    <mergeCell ref="A44:AA44"/>
    <mergeCell ref="AF44:AL44"/>
    <mergeCell ref="AM44:AS44"/>
    <mergeCell ref="AT44:AZ44"/>
    <mergeCell ref="BA44:BF44"/>
    <mergeCell ref="AM43:AS43"/>
    <mergeCell ref="AT43:AZ43"/>
    <mergeCell ref="BA43:BF43"/>
    <mergeCell ref="BG43:BL43"/>
    <mergeCell ref="BM43:BR43"/>
    <mergeCell ref="BS43:BW43"/>
    <mergeCell ref="CB42:CG42"/>
    <mergeCell ref="CJ42:CO42"/>
    <mergeCell ref="CP42:CU42"/>
    <mergeCell ref="CV42:CZ42"/>
    <mergeCell ref="DA42:DE42"/>
    <mergeCell ref="A43:F43"/>
    <mergeCell ref="G43:L43"/>
    <mergeCell ref="P43:U43"/>
    <mergeCell ref="V43:AA43"/>
    <mergeCell ref="AF43:AL43"/>
    <mergeCell ref="AM42:AS42"/>
    <mergeCell ref="AT42:AZ42"/>
    <mergeCell ref="BA42:BF42"/>
    <mergeCell ref="BG42:BL42"/>
    <mergeCell ref="BM42:BR42"/>
    <mergeCell ref="BS42:BW42"/>
    <mergeCell ref="CB41:CG41"/>
    <mergeCell ref="CJ41:CO41"/>
    <mergeCell ref="CP41:CU41"/>
    <mergeCell ref="CV41:CZ41"/>
    <mergeCell ref="DA41:DE41"/>
    <mergeCell ref="A42:F42"/>
    <mergeCell ref="G42:L42"/>
    <mergeCell ref="P42:U42"/>
    <mergeCell ref="V42:AA42"/>
    <mergeCell ref="AF42:AL42"/>
    <mergeCell ref="AM41:AS41"/>
    <mergeCell ref="AT41:AZ41"/>
    <mergeCell ref="BA41:BF41"/>
    <mergeCell ref="BG41:BL41"/>
    <mergeCell ref="BM41:BR41"/>
    <mergeCell ref="BS41:BW41"/>
    <mergeCell ref="CB40:CG40"/>
    <mergeCell ref="CJ40:CO40"/>
    <mergeCell ref="CP40:CU40"/>
    <mergeCell ref="CV40:CZ40"/>
    <mergeCell ref="DA40:DE40"/>
    <mergeCell ref="A41:F41"/>
    <mergeCell ref="G41:L41"/>
    <mergeCell ref="P41:U41"/>
    <mergeCell ref="V41:AA41"/>
    <mergeCell ref="AF41:AL41"/>
    <mergeCell ref="AM40:AS40"/>
    <mergeCell ref="AT40:AZ40"/>
    <mergeCell ref="BA40:BF40"/>
    <mergeCell ref="BG40:BL40"/>
    <mergeCell ref="BM40:BR40"/>
    <mergeCell ref="BS40:BW40"/>
    <mergeCell ref="CB39:CG39"/>
    <mergeCell ref="CJ39:CO39"/>
    <mergeCell ref="CP39:CU39"/>
    <mergeCell ref="CV39:CZ39"/>
    <mergeCell ref="DA39:DE39"/>
    <mergeCell ref="A40:F40"/>
    <mergeCell ref="G40:L40"/>
    <mergeCell ref="P40:U40"/>
    <mergeCell ref="V40:AA40"/>
    <mergeCell ref="AF40:AL40"/>
    <mergeCell ref="AM39:AS39"/>
    <mergeCell ref="AT39:AZ39"/>
    <mergeCell ref="BA39:BF39"/>
    <mergeCell ref="BG39:BL39"/>
    <mergeCell ref="BM39:BR39"/>
    <mergeCell ref="BS39:BW39"/>
    <mergeCell ref="CB38:CG38"/>
    <mergeCell ref="CJ38:CO38"/>
    <mergeCell ref="CP38:CU38"/>
    <mergeCell ref="CV38:CZ38"/>
    <mergeCell ref="DA38:DE38"/>
    <mergeCell ref="A39:F39"/>
    <mergeCell ref="G39:L39"/>
    <mergeCell ref="P39:U39"/>
    <mergeCell ref="V39:AA39"/>
    <mergeCell ref="AF39:AL39"/>
    <mergeCell ref="AM38:AS38"/>
    <mergeCell ref="AT38:AZ38"/>
    <mergeCell ref="BA38:BF38"/>
    <mergeCell ref="BG38:BL38"/>
    <mergeCell ref="BM38:BR38"/>
    <mergeCell ref="BS38:BW38"/>
    <mergeCell ref="CB37:CG37"/>
    <mergeCell ref="CJ37:CO37"/>
    <mergeCell ref="CP37:CU37"/>
    <mergeCell ref="CV37:CZ37"/>
    <mergeCell ref="DA37:DE37"/>
    <mergeCell ref="A38:F38"/>
    <mergeCell ref="G38:L38"/>
    <mergeCell ref="P38:U38"/>
    <mergeCell ref="V38:AA38"/>
    <mergeCell ref="AF38:AL38"/>
    <mergeCell ref="AM37:AS37"/>
    <mergeCell ref="AT37:AZ37"/>
    <mergeCell ref="BA37:BF37"/>
    <mergeCell ref="BG37:BL37"/>
    <mergeCell ref="BM37:BR37"/>
    <mergeCell ref="BS37:BW37"/>
    <mergeCell ref="CB36:CG36"/>
    <mergeCell ref="CJ36:CO36"/>
    <mergeCell ref="CP36:CU36"/>
    <mergeCell ref="CV36:CZ36"/>
    <mergeCell ref="DA36:DE36"/>
    <mergeCell ref="A37:F37"/>
    <mergeCell ref="G37:L37"/>
    <mergeCell ref="P37:U37"/>
    <mergeCell ref="V37:AA37"/>
    <mergeCell ref="AF37:AL37"/>
    <mergeCell ref="AM36:AS36"/>
    <mergeCell ref="AT36:AZ36"/>
    <mergeCell ref="BA36:BF36"/>
    <mergeCell ref="BG36:BL36"/>
    <mergeCell ref="BM36:BR36"/>
    <mergeCell ref="BS36:BW36"/>
    <mergeCell ref="CB35:CG35"/>
    <mergeCell ref="CJ35:CO35"/>
    <mergeCell ref="CP35:CU35"/>
    <mergeCell ref="CV35:CZ35"/>
    <mergeCell ref="DA35:DE35"/>
    <mergeCell ref="A36:F36"/>
    <mergeCell ref="G36:L36"/>
    <mergeCell ref="P36:U36"/>
    <mergeCell ref="V36:AA36"/>
    <mergeCell ref="AF36:AL36"/>
    <mergeCell ref="AM35:AS35"/>
    <mergeCell ref="AT35:AZ35"/>
    <mergeCell ref="BA35:BF35"/>
    <mergeCell ref="BG35:BL35"/>
    <mergeCell ref="BM35:BR35"/>
    <mergeCell ref="BS35:BW35"/>
    <mergeCell ref="CB34:CG34"/>
    <mergeCell ref="CJ34:CO34"/>
    <mergeCell ref="CP34:CU34"/>
    <mergeCell ref="CV34:CZ34"/>
    <mergeCell ref="DA34:DE34"/>
    <mergeCell ref="A35:F35"/>
    <mergeCell ref="G35:L35"/>
    <mergeCell ref="P35:U35"/>
    <mergeCell ref="V35:AA35"/>
    <mergeCell ref="AF35:AL35"/>
    <mergeCell ref="AM34:AS34"/>
    <mergeCell ref="AT34:AZ34"/>
    <mergeCell ref="BA34:BF34"/>
    <mergeCell ref="BG34:BL34"/>
    <mergeCell ref="BM34:BR34"/>
    <mergeCell ref="BS34:BW34"/>
    <mergeCell ref="CB33:CG33"/>
    <mergeCell ref="CJ33:CO33"/>
    <mergeCell ref="CP33:CU33"/>
    <mergeCell ref="CV33:CZ33"/>
    <mergeCell ref="DA33:DE33"/>
    <mergeCell ref="A34:F34"/>
    <mergeCell ref="G34:L34"/>
    <mergeCell ref="P34:U34"/>
    <mergeCell ref="V34:AA34"/>
    <mergeCell ref="AF34:AL34"/>
    <mergeCell ref="AM33:AS33"/>
    <mergeCell ref="AT33:AZ33"/>
    <mergeCell ref="BA33:BF33"/>
    <mergeCell ref="BG33:BL33"/>
    <mergeCell ref="BM33:BR33"/>
    <mergeCell ref="BS33:BW33"/>
    <mergeCell ref="CB32:CG32"/>
    <mergeCell ref="CJ32:CO32"/>
    <mergeCell ref="CP32:CU32"/>
    <mergeCell ref="CV32:CZ32"/>
    <mergeCell ref="DA32:DE32"/>
    <mergeCell ref="A33:F33"/>
    <mergeCell ref="G33:L33"/>
    <mergeCell ref="P33:U33"/>
    <mergeCell ref="V33:AA33"/>
    <mergeCell ref="AF33:AL33"/>
    <mergeCell ref="AM32:AS32"/>
    <mergeCell ref="AT32:AZ32"/>
    <mergeCell ref="BA32:BF32"/>
    <mergeCell ref="BG32:BL32"/>
    <mergeCell ref="BM32:BR32"/>
    <mergeCell ref="BS32:BW32"/>
    <mergeCell ref="CB31:CG31"/>
    <mergeCell ref="CJ31:CO31"/>
    <mergeCell ref="CP31:CU31"/>
    <mergeCell ref="CV31:CZ31"/>
    <mergeCell ref="DA31:DE31"/>
    <mergeCell ref="A32:F32"/>
    <mergeCell ref="G32:L32"/>
    <mergeCell ref="P32:U32"/>
    <mergeCell ref="V32:AA32"/>
    <mergeCell ref="AF32:AL32"/>
    <mergeCell ref="AM31:AS31"/>
    <mergeCell ref="AT31:AZ31"/>
    <mergeCell ref="BA31:BF31"/>
    <mergeCell ref="BG31:BL31"/>
    <mergeCell ref="BM31:BR31"/>
    <mergeCell ref="BS31:BW31"/>
    <mergeCell ref="CB30:CG30"/>
    <mergeCell ref="CJ30:CO30"/>
    <mergeCell ref="CP30:CU30"/>
    <mergeCell ref="CV30:CZ30"/>
    <mergeCell ref="DA30:DE30"/>
    <mergeCell ref="A31:F31"/>
    <mergeCell ref="G31:L31"/>
    <mergeCell ref="P31:U31"/>
    <mergeCell ref="V31:AA31"/>
    <mergeCell ref="AF31:AL31"/>
    <mergeCell ref="AM30:AS30"/>
    <mergeCell ref="AT30:AZ30"/>
    <mergeCell ref="BA30:BF30"/>
    <mergeCell ref="BG30:BL30"/>
    <mergeCell ref="BM30:BR30"/>
    <mergeCell ref="BS30:BW30"/>
    <mergeCell ref="CB29:CG29"/>
    <mergeCell ref="CJ29:CO29"/>
    <mergeCell ref="CP29:CU29"/>
    <mergeCell ref="CV29:CZ29"/>
    <mergeCell ref="DA29:DE29"/>
    <mergeCell ref="A30:F30"/>
    <mergeCell ref="G30:L30"/>
    <mergeCell ref="P30:U30"/>
    <mergeCell ref="V30:AA30"/>
    <mergeCell ref="AF30:AL30"/>
    <mergeCell ref="AM29:AS29"/>
    <mergeCell ref="AT29:AZ29"/>
    <mergeCell ref="BA29:BF29"/>
    <mergeCell ref="BG29:BL29"/>
    <mergeCell ref="BM29:BR29"/>
    <mergeCell ref="BS29:BW29"/>
    <mergeCell ref="CB28:CG28"/>
    <mergeCell ref="CJ28:CO28"/>
    <mergeCell ref="CP28:CU28"/>
    <mergeCell ref="CV28:CZ28"/>
    <mergeCell ref="DA28:DE28"/>
    <mergeCell ref="A29:F29"/>
    <mergeCell ref="G29:L29"/>
    <mergeCell ref="P29:U29"/>
    <mergeCell ref="V29:AA29"/>
    <mergeCell ref="AF29:AL29"/>
    <mergeCell ref="AM28:AS28"/>
    <mergeCell ref="AT28:AZ28"/>
    <mergeCell ref="BA28:BF28"/>
    <mergeCell ref="BG28:BL28"/>
    <mergeCell ref="BM28:BR28"/>
    <mergeCell ref="BS28:BW28"/>
    <mergeCell ref="CB27:CG27"/>
    <mergeCell ref="CJ27:CO27"/>
    <mergeCell ref="CP27:CU27"/>
    <mergeCell ref="CV27:CZ27"/>
    <mergeCell ref="DA27:DE27"/>
    <mergeCell ref="A28:F28"/>
    <mergeCell ref="G28:L28"/>
    <mergeCell ref="P28:U28"/>
    <mergeCell ref="V28:AA28"/>
    <mergeCell ref="AF28:AL28"/>
    <mergeCell ref="AM27:AS27"/>
    <mergeCell ref="AT27:AZ27"/>
    <mergeCell ref="BA27:BF27"/>
    <mergeCell ref="BG27:BL27"/>
    <mergeCell ref="BM27:BR27"/>
    <mergeCell ref="BS27:BW27"/>
    <mergeCell ref="CB26:CG26"/>
    <mergeCell ref="CJ26:CO26"/>
    <mergeCell ref="CP26:CU26"/>
    <mergeCell ref="CV26:CZ26"/>
    <mergeCell ref="DA26:DE26"/>
    <mergeCell ref="A27:F27"/>
    <mergeCell ref="G27:L27"/>
    <mergeCell ref="P27:U27"/>
    <mergeCell ref="V27:AA27"/>
    <mergeCell ref="AF27:AL27"/>
    <mergeCell ref="AM26:AS26"/>
    <mergeCell ref="AT26:AZ26"/>
    <mergeCell ref="BA26:BF26"/>
    <mergeCell ref="BG26:BL26"/>
    <mergeCell ref="BM26:BR26"/>
    <mergeCell ref="BS26:BW26"/>
    <mergeCell ref="CB25:CG25"/>
    <mergeCell ref="CJ25:CO25"/>
    <mergeCell ref="CP25:CU25"/>
    <mergeCell ref="CV25:CZ25"/>
    <mergeCell ref="DA25:DE25"/>
    <mergeCell ref="A26:F26"/>
    <mergeCell ref="G26:L26"/>
    <mergeCell ref="P26:U26"/>
    <mergeCell ref="V26:AA26"/>
    <mergeCell ref="AF26:AL26"/>
    <mergeCell ref="AM25:AS25"/>
    <mergeCell ref="AT25:AZ25"/>
    <mergeCell ref="BA25:BF25"/>
    <mergeCell ref="BG25:BL25"/>
    <mergeCell ref="BM25:BR25"/>
    <mergeCell ref="BS25:BW25"/>
    <mergeCell ref="CB24:CG24"/>
    <mergeCell ref="CJ24:CO24"/>
    <mergeCell ref="CP24:CU24"/>
    <mergeCell ref="CV24:CZ24"/>
    <mergeCell ref="DA24:DE24"/>
    <mergeCell ref="A25:F25"/>
    <mergeCell ref="G25:L25"/>
    <mergeCell ref="P25:U25"/>
    <mergeCell ref="V25:AA25"/>
    <mergeCell ref="AF25:AL25"/>
    <mergeCell ref="AM24:AS24"/>
    <mergeCell ref="AT24:AZ24"/>
    <mergeCell ref="BA24:BF24"/>
    <mergeCell ref="BG24:BL24"/>
    <mergeCell ref="BM24:BR24"/>
    <mergeCell ref="BS24:BW24"/>
    <mergeCell ref="CB23:CG23"/>
    <mergeCell ref="CJ23:CO23"/>
    <mergeCell ref="CP23:CU23"/>
    <mergeCell ref="CV23:CZ23"/>
    <mergeCell ref="DA23:DE23"/>
    <mergeCell ref="A24:F24"/>
    <mergeCell ref="G24:L24"/>
    <mergeCell ref="P24:U24"/>
    <mergeCell ref="V24:AA24"/>
    <mergeCell ref="AF24:AL24"/>
    <mergeCell ref="AM23:AS23"/>
    <mergeCell ref="AT23:AZ23"/>
    <mergeCell ref="BA23:BF23"/>
    <mergeCell ref="BG23:BL23"/>
    <mergeCell ref="BM23:BR23"/>
    <mergeCell ref="BS23:BW23"/>
    <mergeCell ref="CB22:CG22"/>
    <mergeCell ref="CJ22:CO22"/>
    <mergeCell ref="CP22:CU22"/>
    <mergeCell ref="CV22:CZ22"/>
    <mergeCell ref="DA22:DE22"/>
    <mergeCell ref="A23:F23"/>
    <mergeCell ref="G23:L23"/>
    <mergeCell ref="P23:U23"/>
    <mergeCell ref="V23:AA23"/>
    <mergeCell ref="AF23:AL23"/>
    <mergeCell ref="AM22:AS22"/>
    <mergeCell ref="AT22:AZ22"/>
    <mergeCell ref="BA22:BF22"/>
    <mergeCell ref="BG22:BL22"/>
    <mergeCell ref="BM22:BR22"/>
    <mergeCell ref="BS22:BW22"/>
    <mergeCell ref="CB21:CG21"/>
    <mergeCell ref="CJ21:CO21"/>
    <mergeCell ref="CP21:CU21"/>
    <mergeCell ref="CV21:CZ21"/>
    <mergeCell ref="DA21:DE21"/>
    <mergeCell ref="A22:F22"/>
    <mergeCell ref="G22:L22"/>
    <mergeCell ref="P22:U22"/>
    <mergeCell ref="V22:AA22"/>
    <mergeCell ref="AF22:AL22"/>
    <mergeCell ref="AM21:AS21"/>
    <mergeCell ref="AT21:AZ21"/>
    <mergeCell ref="BA21:BF21"/>
    <mergeCell ref="BG21:BL21"/>
    <mergeCell ref="BM21:BR21"/>
    <mergeCell ref="BS21:BW21"/>
    <mergeCell ref="CB20:CG20"/>
    <mergeCell ref="CJ20:CO20"/>
    <mergeCell ref="CP20:CU20"/>
    <mergeCell ref="CV20:CZ20"/>
    <mergeCell ref="DA20:DE20"/>
    <mergeCell ref="A21:F21"/>
    <mergeCell ref="G21:L21"/>
    <mergeCell ref="P21:U21"/>
    <mergeCell ref="V21:AA21"/>
    <mergeCell ref="AF21:AL21"/>
    <mergeCell ref="AM20:AS20"/>
    <mergeCell ref="AT20:AZ20"/>
    <mergeCell ref="BA20:BF20"/>
    <mergeCell ref="BG20:BL20"/>
    <mergeCell ref="BM20:BR20"/>
    <mergeCell ref="BS20:BW20"/>
    <mergeCell ref="CB19:CG19"/>
    <mergeCell ref="CJ19:CO19"/>
    <mergeCell ref="CP19:CU19"/>
    <mergeCell ref="CV19:CZ19"/>
    <mergeCell ref="DA19:DE19"/>
    <mergeCell ref="A20:F20"/>
    <mergeCell ref="G20:L20"/>
    <mergeCell ref="P20:U20"/>
    <mergeCell ref="V20:AA20"/>
    <mergeCell ref="AF20:AL20"/>
    <mergeCell ref="AM19:AS19"/>
    <mergeCell ref="AT19:AZ19"/>
    <mergeCell ref="BA19:BF19"/>
    <mergeCell ref="BG19:BL19"/>
    <mergeCell ref="BM19:BR19"/>
    <mergeCell ref="BS19:BW19"/>
    <mergeCell ref="CB18:CG18"/>
    <mergeCell ref="CJ18:CO18"/>
    <mergeCell ref="CP18:CU18"/>
    <mergeCell ref="CV18:CZ18"/>
    <mergeCell ref="DA18:DE18"/>
    <mergeCell ref="A19:F19"/>
    <mergeCell ref="G19:L19"/>
    <mergeCell ref="P19:U19"/>
    <mergeCell ref="V19:AA19"/>
    <mergeCell ref="AF19:AL19"/>
    <mergeCell ref="AM18:AS18"/>
    <mergeCell ref="AT18:AZ18"/>
    <mergeCell ref="BA18:BF18"/>
    <mergeCell ref="BG18:BL18"/>
    <mergeCell ref="BM18:BR18"/>
    <mergeCell ref="BS18:BW18"/>
    <mergeCell ref="CB17:CG17"/>
    <mergeCell ref="CJ17:CO17"/>
    <mergeCell ref="CP17:CU17"/>
    <mergeCell ref="CV17:CZ17"/>
    <mergeCell ref="DA17:DE17"/>
    <mergeCell ref="A18:F18"/>
    <mergeCell ref="G18:L18"/>
    <mergeCell ref="P18:U18"/>
    <mergeCell ref="V18:AA18"/>
    <mergeCell ref="AF18:AL18"/>
    <mergeCell ref="AM17:AS17"/>
    <mergeCell ref="AT17:AZ17"/>
    <mergeCell ref="BA17:BF17"/>
    <mergeCell ref="BG17:BL17"/>
    <mergeCell ref="BM17:BR17"/>
    <mergeCell ref="BS17:BW17"/>
    <mergeCell ref="CB16:CG16"/>
    <mergeCell ref="CJ16:CO16"/>
    <mergeCell ref="CP16:CU16"/>
    <mergeCell ref="CV16:CZ16"/>
    <mergeCell ref="DA16:DE16"/>
    <mergeCell ref="A17:F17"/>
    <mergeCell ref="G17:L17"/>
    <mergeCell ref="P17:U17"/>
    <mergeCell ref="V17:AA17"/>
    <mergeCell ref="AF17:AL17"/>
    <mergeCell ref="AM16:AS16"/>
    <mergeCell ref="AT16:AZ16"/>
    <mergeCell ref="BA16:BF16"/>
    <mergeCell ref="BG16:BL16"/>
    <mergeCell ref="BM16:BR16"/>
    <mergeCell ref="BS16:BW16"/>
    <mergeCell ref="CB15:CG15"/>
    <mergeCell ref="CJ15:CO15"/>
    <mergeCell ref="CP15:CU15"/>
    <mergeCell ref="CV15:CZ15"/>
    <mergeCell ref="DA15:DE15"/>
    <mergeCell ref="A16:F16"/>
    <mergeCell ref="G16:L16"/>
    <mergeCell ref="P16:U16"/>
    <mergeCell ref="V16:AA16"/>
    <mergeCell ref="AF16:AL16"/>
    <mergeCell ref="AM15:AS15"/>
    <mergeCell ref="AT15:AZ15"/>
    <mergeCell ref="BA15:BF15"/>
    <mergeCell ref="BG15:BL15"/>
    <mergeCell ref="BM15:BR15"/>
    <mergeCell ref="BS15:BW15"/>
    <mergeCell ref="CB14:CG14"/>
    <mergeCell ref="CJ14:CO14"/>
    <mergeCell ref="CP14:CU14"/>
    <mergeCell ref="CV14:CZ14"/>
    <mergeCell ref="DA14:DE14"/>
    <mergeCell ref="A15:F15"/>
    <mergeCell ref="G15:L15"/>
    <mergeCell ref="P15:U15"/>
    <mergeCell ref="V15:AA15"/>
    <mergeCell ref="AF15:AL15"/>
    <mergeCell ref="AM14:AS14"/>
    <mergeCell ref="AT14:AZ14"/>
    <mergeCell ref="BA14:BF14"/>
    <mergeCell ref="BG14:BL14"/>
    <mergeCell ref="BM14:BR14"/>
    <mergeCell ref="BS14:BW14"/>
    <mergeCell ref="CB13:CG13"/>
    <mergeCell ref="CJ13:CO13"/>
    <mergeCell ref="CP13:CU13"/>
    <mergeCell ref="CV13:CZ13"/>
    <mergeCell ref="DA13:DE13"/>
    <mergeCell ref="A14:F14"/>
    <mergeCell ref="G14:L14"/>
    <mergeCell ref="P14:U14"/>
    <mergeCell ref="V14:AA14"/>
    <mergeCell ref="AF14:AL14"/>
    <mergeCell ref="AM13:AS13"/>
    <mergeCell ref="AT13:AZ13"/>
    <mergeCell ref="BA13:BF13"/>
    <mergeCell ref="BG13:BL13"/>
    <mergeCell ref="BM13:BR13"/>
    <mergeCell ref="BS13:BW13"/>
    <mergeCell ref="CB12:CG12"/>
    <mergeCell ref="CJ12:CO12"/>
    <mergeCell ref="CP12:CU12"/>
    <mergeCell ref="CV12:CZ12"/>
    <mergeCell ref="DA12:DE12"/>
    <mergeCell ref="A13:F13"/>
    <mergeCell ref="G13:L13"/>
    <mergeCell ref="P13:U13"/>
    <mergeCell ref="V13:AA13"/>
    <mergeCell ref="AF13:AL13"/>
    <mergeCell ref="AM12:AS12"/>
    <mergeCell ref="AT12:AZ12"/>
    <mergeCell ref="BA12:BF12"/>
    <mergeCell ref="BG12:BL12"/>
    <mergeCell ref="BM12:BR12"/>
    <mergeCell ref="BS12:BW12"/>
    <mergeCell ref="CB11:CG11"/>
    <mergeCell ref="CJ11:CO11"/>
    <mergeCell ref="CP11:CU11"/>
    <mergeCell ref="CV11:CZ11"/>
    <mergeCell ref="DA11:DE11"/>
    <mergeCell ref="A12:F12"/>
    <mergeCell ref="G12:L12"/>
    <mergeCell ref="P12:U12"/>
    <mergeCell ref="V12:AA12"/>
    <mergeCell ref="AF12:AL12"/>
    <mergeCell ref="AM11:AS11"/>
    <mergeCell ref="AT11:AZ11"/>
    <mergeCell ref="BA11:BF11"/>
    <mergeCell ref="BG11:BL11"/>
    <mergeCell ref="BM11:BR11"/>
    <mergeCell ref="BS11:BW11"/>
    <mergeCell ref="CB10:CG10"/>
    <mergeCell ref="CJ10:CO10"/>
    <mergeCell ref="CP10:CU10"/>
    <mergeCell ref="CV10:CZ10"/>
    <mergeCell ref="DA10:DE10"/>
    <mergeCell ref="A11:F11"/>
    <mergeCell ref="G11:L11"/>
    <mergeCell ref="P11:U11"/>
    <mergeCell ref="V11:AA11"/>
    <mergeCell ref="AF11:AL11"/>
    <mergeCell ref="AM10:AS10"/>
    <mergeCell ref="AT10:AZ10"/>
    <mergeCell ref="BA10:BF10"/>
    <mergeCell ref="BG10:BL10"/>
    <mergeCell ref="BM10:BR10"/>
    <mergeCell ref="BS10:BW10"/>
    <mergeCell ref="CV8:CZ9"/>
    <mergeCell ref="DA8:DE9"/>
    <mergeCell ref="BG9:BL9"/>
    <mergeCell ref="BM9:BR9"/>
    <mergeCell ref="BS9:BW9"/>
    <mergeCell ref="A10:F10"/>
    <mergeCell ref="G10:L10"/>
    <mergeCell ref="P10:U10"/>
    <mergeCell ref="V10:AA10"/>
    <mergeCell ref="AF10:AL10"/>
    <mergeCell ref="CH7:CI8"/>
    <mergeCell ref="BA8:BF9"/>
    <mergeCell ref="BG8:BW8"/>
    <mergeCell ref="BX8:CA8"/>
    <mergeCell ref="CB8:CG9"/>
    <mergeCell ref="CP8:CU9"/>
    <mergeCell ref="DF6:DF9"/>
    <mergeCell ref="A7:F9"/>
    <mergeCell ref="G7:L9"/>
    <mergeCell ref="M7:M9"/>
    <mergeCell ref="N7:N9"/>
    <mergeCell ref="O7:O9"/>
    <mergeCell ref="P7:U9"/>
    <mergeCell ref="V7:AA9"/>
    <mergeCell ref="AB7:AB9"/>
    <mergeCell ref="AC7:AC9"/>
    <mergeCell ref="A6:AC6"/>
    <mergeCell ref="AD6:AD9"/>
    <mergeCell ref="AE6:AE9"/>
    <mergeCell ref="AF6:CH6"/>
    <mergeCell ref="CJ6:CO9"/>
    <mergeCell ref="CP6:DE7"/>
    <mergeCell ref="AF7:AL9"/>
    <mergeCell ref="AM7:AS9"/>
    <mergeCell ref="AT7:AZ9"/>
    <mergeCell ref="BA7:CG7"/>
    <mergeCell ref="A3:BY3"/>
    <mergeCell ref="AF4:AL4"/>
    <mergeCell ref="AM4:AT4"/>
    <mergeCell ref="BE4:BO4"/>
    <mergeCell ref="BP4:BW4"/>
    <mergeCell ref="BX4:BZ4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3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B54"/>
  <sheetViews>
    <sheetView zoomScalePageLayoutView="0" workbookViewId="0" topLeftCell="AL4">
      <selection activeCell="AF7" sqref="AF7:AL9"/>
    </sheetView>
  </sheetViews>
  <sheetFormatPr defaultColWidth="0.74609375" defaultRowHeight="14.25" outlineLevelRow="1" outlineLevelCol="1"/>
  <cols>
    <col min="1" max="11" width="0.74609375" style="14" customWidth="1"/>
    <col min="12" max="12" width="11.125" style="14" customWidth="1"/>
    <col min="13" max="13" width="5.125" style="111" customWidth="1"/>
    <col min="14" max="14" width="19.125" style="14" customWidth="1"/>
    <col min="15" max="15" width="7.25390625" style="14" customWidth="1"/>
    <col min="16" max="16" width="1.00390625" style="14" customWidth="1"/>
    <col min="17" max="19" width="0.74609375" style="14" customWidth="1"/>
    <col min="20" max="20" width="5.25390625" style="14" customWidth="1"/>
    <col min="21" max="21" width="5.625" style="14" customWidth="1"/>
    <col min="22" max="22" width="2.75390625" style="14" customWidth="1"/>
    <col min="23" max="26" width="0.74609375" style="14" customWidth="1"/>
    <col min="27" max="27" width="11.625" style="14" customWidth="1"/>
    <col min="28" max="28" width="6.25390625" style="14" customWidth="1"/>
    <col min="29" max="29" width="8.625" style="14" customWidth="1"/>
    <col min="30" max="30" width="6.50390625" style="14" hidden="1" customWidth="1" outlineLevel="1"/>
    <col min="31" max="31" width="8.375" style="14" hidden="1" customWidth="1" outlineLevel="1"/>
    <col min="32" max="32" width="3.50390625" style="111" customWidth="1" collapsed="1"/>
    <col min="33" max="37" width="0.74609375" style="111" customWidth="1"/>
    <col min="38" max="38" width="11.75390625" style="111" customWidth="1"/>
    <col min="39" max="39" width="2.25390625" style="14" customWidth="1"/>
    <col min="40" max="43" width="0.74609375" style="14" customWidth="1"/>
    <col min="44" max="44" width="0.37109375" style="14" customWidth="1"/>
    <col min="45" max="45" width="2.875" style="14" customWidth="1"/>
    <col min="46" max="46" width="0.12890625" style="14" customWidth="1"/>
    <col min="47" max="51" width="0.74609375" style="111" customWidth="1"/>
    <col min="52" max="52" width="22.875" style="111" customWidth="1"/>
    <col min="53" max="53" width="0.875" style="14" customWidth="1"/>
    <col min="54" max="61" width="0.74609375" style="14" customWidth="1"/>
    <col min="62" max="62" width="2.25390625" style="14" customWidth="1"/>
    <col min="63" max="71" width="0.74609375" style="14" customWidth="1"/>
    <col min="72" max="72" width="2.375" style="14" customWidth="1"/>
    <col min="73" max="75" width="0.74609375" style="14" customWidth="1"/>
    <col min="76" max="76" width="4.50390625" style="14" customWidth="1"/>
    <col min="77" max="77" width="4.25390625" style="14" customWidth="1"/>
    <col min="78" max="78" width="4.75390625" style="14" customWidth="1"/>
    <col min="79" max="79" width="4.375" style="14" customWidth="1"/>
    <col min="80" max="81" width="0.74609375" style="14" customWidth="1"/>
    <col min="82" max="82" width="0.5" style="14" customWidth="1"/>
    <col min="83" max="84" width="0.74609375" style="14" hidden="1" customWidth="1"/>
    <col min="85" max="85" width="7.125" style="14" customWidth="1"/>
    <col min="86" max="86" width="11.625" style="14" hidden="1" customWidth="1" outlineLevel="1"/>
    <col min="87" max="87" width="11.625" style="121" hidden="1" customWidth="1" outlineLevel="1"/>
    <col min="88" max="88" width="2.00390625" style="14" customWidth="1" collapsed="1"/>
    <col min="89" max="92" width="0.74609375" style="14" customWidth="1"/>
    <col min="93" max="93" width="5.75390625" style="14" customWidth="1"/>
    <col min="94" max="97" width="0.74609375" style="14" customWidth="1"/>
    <col min="98" max="98" width="4.25390625" style="14" customWidth="1"/>
    <col min="99" max="101" width="0.74609375" style="14" customWidth="1"/>
    <col min="102" max="102" width="4.50390625" style="14" customWidth="1"/>
    <col min="103" max="106" width="0.74609375" style="14" customWidth="1"/>
    <col min="107" max="107" width="0.6171875" style="14" customWidth="1"/>
    <col min="108" max="108" width="2.125" style="14" hidden="1" customWidth="1"/>
    <col min="109" max="109" width="2.50390625" style="14" customWidth="1"/>
    <col min="110" max="110" width="4.125" style="14" hidden="1" customWidth="1" outlineLevel="1"/>
    <col min="111" max="111" width="11.75390625" style="14" customWidth="1" collapsed="1"/>
    <col min="112" max="114" width="2.375" style="14" customWidth="1"/>
    <col min="115" max="207" width="0.74609375" style="14" customWidth="1"/>
    <col min="208" max="208" width="6.75390625" style="14" customWidth="1"/>
    <col min="209" max="210" width="0.74609375" style="14" customWidth="1"/>
    <col min="211" max="16384" width="0.74609375" style="8" customWidth="1"/>
  </cols>
  <sheetData>
    <row r="1" spans="1:210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8"/>
      <c r="AG1" s="18"/>
      <c r="AH1" s="18"/>
      <c r="AI1" s="18"/>
      <c r="AJ1" s="18"/>
      <c r="AK1" s="18"/>
      <c r="AL1" s="18"/>
      <c r="AM1" s="7"/>
      <c r="AN1" s="7"/>
      <c r="AO1" s="7"/>
      <c r="AP1" s="7"/>
      <c r="AQ1" s="7"/>
      <c r="AR1" s="7"/>
      <c r="AS1" s="7"/>
      <c r="AT1" s="7"/>
      <c r="AU1" s="18"/>
      <c r="AV1" s="18"/>
      <c r="AW1" s="18"/>
      <c r="AX1" s="18"/>
      <c r="AY1" s="18"/>
      <c r="AZ1" s="1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113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</row>
    <row r="2" spans="1:210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8"/>
      <c r="AG2" s="18"/>
      <c r="AH2" s="18"/>
      <c r="AI2" s="18"/>
      <c r="AJ2" s="18"/>
      <c r="AK2" s="18"/>
      <c r="AL2" s="18"/>
      <c r="AM2" s="7"/>
      <c r="AN2" s="7"/>
      <c r="AO2" s="7"/>
      <c r="AP2" s="7"/>
      <c r="AQ2" s="7"/>
      <c r="AR2" s="7"/>
      <c r="AS2" s="7"/>
      <c r="AT2" s="7"/>
      <c r="AU2" s="18"/>
      <c r="AV2" s="18"/>
      <c r="AW2" s="18"/>
      <c r="AX2" s="18"/>
      <c r="AY2" s="18"/>
      <c r="AZ2" s="18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13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</row>
    <row r="3" spans="1:210" ht="15.75" customHeight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9"/>
      <c r="CA3" s="9"/>
      <c r="CB3" s="9"/>
      <c r="CC3" s="9"/>
      <c r="CD3" s="9"/>
      <c r="CE3" s="9"/>
      <c r="CF3" s="9"/>
      <c r="CG3" s="9"/>
      <c r="CH3" s="9"/>
      <c r="CI3" s="114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</row>
    <row r="4" spans="1:210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8"/>
      <c r="AD4" s="18"/>
      <c r="AE4" s="18"/>
      <c r="AF4" s="340" t="s">
        <v>224</v>
      </c>
      <c r="AG4" s="340"/>
      <c r="AH4" s="340"/>
      <c r="AI4" s="340"/>
      <c r="AJ4" s="340"/>
      <c r="AK4" s="340"/>
      <c r="AL4" s="340"/>
      <c r="AM4" s="138" t="s">
        <v>25</v>
      </c>
      <c r="AN4" s="138"/>
      <c r="AO4" s="138"/>
      <c r="AP4" s="138"/>
      <c r="AQ4" s="138"/>
      <c r="AR4" s="138"/>
      <c r="AS4" s="138"/>
      <c r="AT4" s="138"/>
      <c r="AU4" s="19"/>
      <c r="AV4" s="19"/>
      <c r="AW4" s="19"/>
      <c r="AX4" s="19"/>
      <c r="AY4" s="19"/>
      <c r="AZ4" s="19">
        <v>2023</v>
      </c>
      <c r="BA4" s="19"/>
      <c r="BB4" s="18"/>
      <c r="BC4" s="18"/>
      <c r="BD4" s="18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40"/>
      <c r="BR4" s="140"/>
      <c r="BS4" s="140"/>
      <c r="BT4" s="140"/>
      <c r="BU4" s="140"/>
      <c r="BV4" s="140"/>
      <c r="BW4" s="140"/>
      <c r="BX4" s="139"/>
      <c r="BY4" s="139"/>
      <c r="BZ4" s="139"/>
      <c r="CA4" s="9"/>
      <c r="CB4" s="9"/>
      <c r="CC4" s="9"/>
      <c r="CD4" s="9"/>
      <c r="CE4" s="9"/>
      <c r="CF4" s="9"/>
      <c r="CG4" s="9"/>
      <c r="CH4" s="9"/>
      <c r="CI4" s="114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06"/>
      <c r="AG5" s="106"/>
      <c r="AH5" s="106"/>
      <c r="AI5" s="106"/>
      <c r="AJ5" s="106"/>
      <c r="AK5" s="106"/>
      <c r="AL5" s="106"/>
      <c r="AM5" s="6"/>
      <c r="AN5" s="6"/>
      <c r="AO5" s="6"/>
      <c r="AP5" s="6"/>
      <c r="AQ5" s="6"/>
      <c r="AR5" s="6"/>
      <c r="AS5" s="6"/>
      <c r="AT5" s="6"/>
      <c r="AU5" s="106"/>
      <c r="AV5" s="106"/>
      <c r="AW5" s="106"/>
      <c r="AX5" s="106"/>
      <c r="AY5" s="106"/>
      <c r="AZ5" s="10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113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</row>
    <row r="6" spans="1:210" ht="24" customHeight="1">
      <c r="A6" s="144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1" t="s">
        <v>45</v>
      </c>
      <c r="AE6" s="141" t="s">
        <v>46</v>
      </c>
      <c r="AF6" s="144" t="s">
        <v>19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15"/>
      <c r="CJ6" s="147" t="s">
        <v>20</v>
      </c>
      <c r="CK6" s="148"/>
      <c r="CL6" s="148"/>
      <c r="CM6" s="148"/>
      <c r="CN6" s="148"/>
      <c r="CO6" s="149"/>
      <c r="CP6" s="165" t="s">
        <v>24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7"/>
      <c r="DF6" s="156" t="s">
        <v>47</v>
      </c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</row>
    <row r="7" spans="1:210" ht="85.5" customHeight="1">
      <c r="A7" s="147" t="s">
        <v>26</v>
      </c>
      <c r="B7" s="148"/>
      <c r="C7" s="148"/>
      <c r="D7" s="148"/>
      <c r="E7" s="148"/>
      <c r="F7" s="149"/>
      <c r="G7" s="147" t="s">
        <v>1</v>
      </c>
      <c r="H7" s="148"/>
      <c r="I7" s="148"/>
      <c r="J7" s="148"/>
      <c r="K7" s="148"/>
      <c r="L7" s="149"/>
      <c r="M7" s="350" t="s">
        <v>27</v>
      </c>
      <c r="N7" s="141" t="s">
        <v>170</v>
      </c>
      <c r="O7" s="141" t="s">
        <v>3</v>
      </c>
      <c r="P7" s="147" t="s">
        <v>28</v>
      </c>
      <c r="Q7" s="148"/>
      <c r="R7" s="148"/>
      <c r="S7" s="148"/>
      <c r="T7" s="148"/>
      <c r="U7" s="149"/>
      <c r="V7" s="147" t="s">
        <v>4</v>
      </c>
      <c r="W7" s="148"/>
      <c r="X7" s="148"/>
      <c r="Y7" s="148"/>
      <c r="Z7" s="148"/>
      <c r="AA7" s="149"/>
      <c r="AB7" s="141" t="s">
        <v>5</v>
      </c>
      <c r="AC7" s="141" t="s">
        <v>29</v>
      </c>
      <c r="AD7" s="142"/>
      <c r="AE7" s="142"/>
      <c r="AF7" s="341" t="s">
        <v>171</v>
      </c>
      <c r="AG7" s="342"/>
      <c r="AH7" s="342"/>
      <c r="AI7" s="342"/>
      <c r="AJ7" s="342"/>
      <c r="AK7" s="342"/>
      <c r="AL7" s="343"/>
      <c r="AM7" s="147" t="s">
        <v>7</v>
      </c>
      <c r="AN7" s="148"/>
      <c r="AO7" s="148"/>
      <c r="AP7" s="148"/>
      <c r="AQ7" s="148"/>
      <c r="AR7" s="148"/>
      <c r="AS7" s="149"/>
      <c r="AT7" s="147" t="s">
        <v>8</v>
      </c>
      <c r="AU7" s="148"/>
      <c r="AV7" s="148"/>
      <c r="AW7" s="148"/>
      <c r="AX7" s="148"/>
      <c r="AY7" s="148"/>
      <c r="AZ7" s="149"/>
      <c r="BA7" s="159" t="s">
        <v>9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299" t="s">
        <v>169</v>
      </c>
      <c r="CI7" s="300"/>
      <c r="CJ7" s="150"/>
      <c r="CK7" s="151"/>
      <c r="CL7" s="151"/>
      <c r="CM7" s="151"/>
      <c r="CN7" s="151"/>
      <c r="CO7" s="152"/>
      <c r="CP7" s="168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70"/>
      <c r="DF7" s="157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</row>
    <row r="8" spans="1:210" ht="42.7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2"/>
      <c r="M8" s="351"/>
      <c r="N8" s="142"/>
      <c r="O8" s="142"/>
      <c r="P8" s="150"/>
      <c r="Q8" s="151"/>
      <c r="R8" s="151"/>
      <c r="S8" s="151"/>
      <c r="T8" s="151"/>
      <c r="U8" s="152"/>
      <c r="V8" s="150"/>
      <c r="W8" s="151"/>
      <c r="X8" s="151"/>
      <c r="Y8" s="151"/>
      <c r="Z8" s="151"/>
      <c r="AA8" s="152"/>
      <c r="AB8" s="142"/>
      <c r="AC8" s="142"/>
      <c r="AD8" s="142"/>
      <c r="AE8" s="142"/>
      <c r="AF8" s="344"/>
      <c r="AG8" s="345"/>
      <c r="AH8" s="345"/>
      <c r="AI8" s="345"/>
      <c r="AJ8" s="345"/>
      <c r="AK8" s="345"/>
      <c r="AL8" s="346"/>
      <c r="AM8" s="150"/>
      <c r="AN8" s="151"/>
      <c r="AO8" s="151"/>
      <c r="AP8" s="151"/>
      <c r="AQ8" s="151"/>
      <c r="AR8" s="151"/>
      <c r="AS8" s="152"/>
      <c r="AT8" s="150"/>
      <c r="AU8" s="151"/>
      <c r="AV8" s="151"/>
      <c r="AW8" s="151"/>
      <c r="AX8" s="151"/>
      <c r="AY8" s="151"/>
      <c r="AZ8" s="152"/>
      <c r="BA8" s="147" t="s">
        <v>10</v>
      </c>
      <c r="BB8" s="148"/>
      <c r="BC8" s="148"/>
      <c r="BD8" s="148"/>
      <c r="BE8" s="148"/>
      <c r="BF8" s="149"/>
      <c r="BG8" s="159" t="s">
        <v>11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 t="s">
        <v>30</v>
      </c>
      <c r="BY8" s="160"/>
      <c r="BZ8" s="160"/>
      <c r="CA8" s="161"/>
      <c r="CB8" s="147" t="s">
        <v>17</v>
      </c>
      <c r="CC8" s="148"/>
      <c r="CD8" s="148"/>
      <c r="CE8" s="148"/>
      <c r="CF8" s="148"/>
      <c r="CG8" s="149"/>
      <c r="CH8" s="299"/>
      <c r="CI8" s="300"/>
      <c r="CJ8" s="150"/>
      <c r="CK8" s="151"/>
      <c r="CL8" s="151"/>
      <c r="CM8" s="151"/>
      <c r="CN8" s="151"/>
      <c r="CO8" s="152"/>
      <c r="CP8" s="147" t="s">
        <v>21</v>
      </c>
      <c r="CQ8" s="148"/>
      <c r="CR8" s="148"/>
      <c r="CS8" s="148"/>
      <c r="CT8" s="148"/>
      <c r="CU8" s="149"/>
      <c r="CV8" s="147" t="s">
        <v>22</v>
      </c>
      <c r="CW8" s="148"/>
      <c r="CX8" s="148"/>
      <c r="CY8" s="148"/>
      <c r="CZ8" s="149"/>
      <c r="DA8" s="147" t="s">
        <v>23</v>
      </c>
      <c r="DB8" s="148"/>
      <c r="DC8" s="148"/>
      <c r="DD8" s="148"/>
      <c r="DE8" s="149"/>
      <c r="DF8" s="157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</row>
    <row r="9" spans="1:210" ht="102.75" customHeight="1">
      <c r="A9" s="153"/>
      <c r="B9" s="154"/>
      <c r="C9" s="154"/>
      <c r="D9" s="154"/>
      <c r="E9" s="154"/>
      <c r="F9" s="155"/>
      <c r="G9" s="153"/>
      <c r="H9" s="154"/>
      <c r="I9" s="154"/>
      <c r="J9" s="154"/>
      <c r="K9" s="154"/>
      <c r="L9" s="155"/>
      <c r="M9" s="352"/>
      <c r="N9" s="143"/>
      <c r="O9" s="143"/>
      <c r="P9" s="153"/>
      <c r="Q9" s="154"/>
      <c r="R9" s="154"/>
      <c r="S9" s="154"/>
      <c r="T9" s="154"/>
      <c r="U9" s="155"/>
      <c r="V9" s="153"/>
      <c r="W9" s="154"/>
      <c r="X9" s="154"/>
      <c r="Y9" s="154"/>
      <c r="Z9" s="154"/>
      <c r="AA9" s="155"/>
      <c r="AB9" s="143"/>
      <c r="AC9" s="143"/>
      <c r="AD9" s="143"/>
      <c r="AE9" s="143"/>
      <c r="AF9" s="347"/>
      <c r="AG9" s="348"/>
      <c r="AH9" s="348"/>
      <c r="AI9" s="348"/>
      <c r="AJ9" s="348"/>
      <c r="AK9" s="348"/>
      <c r="AL9" s="349"/>
      <c r="AM9" s="153"/>
      <c r="AN9" s="154"/>
      <c r="AO9" s="154"/>
      <c r="AP9" s="154"/>
      <c r="AQ9" s="154"/>
      <c r="AR9" s="154"/>
      <c r="AS9" s="155"/>
      <c r="AT9" s="153"/>
      <c r="AU9" s="154"/>
      <c r="AV9" s="154"/>
      <c r="AW9" s="154"/>
      <c r="AX9" s="154"/>
      <c r="AY9" s="154"/>
      <c r="AZ9" s="155"/>
      <c r="BA9" s="153"/>
      <c r="BB9" s="154"/>
      <c r="BC9" s="154"/>
      <c r="BD9" s="154"/>
      <c r="BE9" s="154"/>
      <c r="BF9" s="155"/>
      <c r="BG9" s="162" t="s">
        <v>12</v>
      </c>
      <c r="BH9" s="163"/>
      <c r="BI9" s="163"/>
      <c r="BJ9" s="163"/>
      <c r="BK9" s="163"/>
      <c r="BL9" s="164"/>
      <c r="BM9" s="162" t="s">
        <v>13</v>
      </c>
      <c r="BN9" s="163"/>
      <c r="BO9" s="163"/>
      <c r="BP9" s="163"/>
      <c r="BQ9" s="163"/>
      <c r="BR9" s="164"/>
      <c r="BS9" s="162" t="s">
        <v>14</v>
      </c>
      <c r="BT9" s="163"/>
      <c r="BU9" s="163"/>
      <c r="BV9" s="163"/>
      <c r="BW9" s="164"/>
      <c r="BX9" s="11" t="s">
        <v>15</v>
      </c>
      <c r="BY9" s="11" t="s">
        <v>16</v>
      </c>
      <c r="BZ9" s="11" t="s">
        <v>31</v>
      </c>
      <c r="CA9" s="11" t="s">
        <v>32</v>
      </c>
      <c r="CB9" s="153"/>
      <c r="CC9" s="154"/>
      <c r="CD9" s="154"/>
      <c r="CE9" s="154"/>
      <c r="CF9" s="154"/>
      <c r="CG9" s="155"/>
      <c r="CH9" s="112" t="s">
        <v>168</v>
      </c>
      <c r="CI9" s="116" t="s">
        <v>167</v>
      </c>
      <c r="CJ9" s="153"/>
      <c r="CK9" s="154"/>
      <c r="CL9" s="154"/>
      <c r="CM9" s="154"/>
      <c r="CN9" s="154"/>
      <c r="CO9" s="155"/>
      <c r="CP9" s="153"/>
      <c r="CQ9" s="154"/>
      <c r="CR9" s="154"/>
      <c r="CS9" s="154"/>
      <c r="CT9" s="154"/>
      <c r="CU9" s="155"/>
      <c r="CV9" s="153"/>
      <c r="CW9" s="154"/>
      <c r="CX9" s="154"/>
      <c r="CY9" s="154"/>
      <c r="CZ9" s="155"/>
      <c r="DA9" s="153"/>
      <c r="DB9" s="154"/>
      <c r="DC9" s="154"/>
      <c r="DD9" s="154"/>
      <c r="DE9" s="155"/>
      <c r="DF9" s="158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</row>
    <row r="10" spans="1:210" ht="14.25">
      <c r="A10" s="144">
        <v>1</v>
      </c>
      <c r="B10" s="145"/>
      <c r="C10" s="145"/>
      <c r="D10" s="145"/>
      <c r="E10" s="145"/>
      <c r="F10" s="146"/>
      <c r="G10" s="144">
        <v>2</v>
      </c>
      <c r="H10" s="145"/>
      <c r="I10" s="145"/>
      <c r="J10" s="145"/>
      <c r="K10" s="145"/>
      <c r="L10" s="146"/>
      <c r="M10" s="108">
        <v>3</v>
      </c>
      <c r="N10" s="5">
        <v>4</v>
      </c>
      <c r="O10" s="5">
        <v>5</v>
      </c>
      <c r="P10" s="144">
        <v>6</v>
      </c>
      <c r="Q10" s="145"/>
      <c r="R10" s="145"/>
      <c r="S10" s="145"/>
      <c r="T10" s="145"/>
      <c r="U10" s="146"/>
      <c r="V10" s="144">
        <v>7</v>
      </c>
      <c r="W10" s="145"/>
      <c r="X10" s="145"/>
      <c r="Y10" s="145"/>
      <c r="Z10" s="145"/>
      <c r="AA10" s="146"/>
      <c r="AB10" s="4">
        <v>8</v>
      </c>
      <c r="AC10" s="5">
        <v>9</v>
      </c>
      <c r="AD10" s="4">
        <v>10</v>
      </c>
      <c r="AE10" s="4">
        <v>11</v>
      </c>
      <c r="AF10" s="353">
        <v>10</v>
      </c>
      <c r="AG10" s="354"/>
      <c r="AH10" s="354"/>
      <c r="AI10" s="354"/>
      <c r="AJ10" s="354"/>
      <c r="AK10" s="354"/>
      <c r="AL10" s="355"/>
      <c r="AM10" s="144">
        <v>11</v>
      </c>
      <c r="AN10" s="145"/>
      <c r="AO10" s="145"/>
      <c r="AP10" s="145"/>
      <c r="AQ10" s="145"/>
      <c r="AR10" s="145"/>
      <c r="AS10" s="146"/>
      <c r="AT10" s="144">
        <v>12</v>
      </c>
      <c r="AU10" s="145"/>
      <c r="AV10" s="145"/>
      <c r="AW10" s="145"/>
      <c r="AX10" s="145"/>
      <c r="AY10" s="145"/>
      <c r="AZ10" s="146"/>
      <c r="BA10" s="144">
        <v>13</v>
      </c>
      <c r="BB10" s="145"/>
      <c r="BC10" s="145"/>
      <c r="BD10" s="145"/>
      <c r="BE10" s="145"/>
      <c r="BF10" s="146"/>
      <c r="BG10" s="144">
        <v>14</v>
      </c>
      <c r="BH10" s="145"/>
      <c r="BI10" s="145"/>
      <c r="BJ10" s="145"/>
      <c r="BK10" s="145"/>
      <c r="BL10" s="146"/>
      <c r="BM10" s="144">
        <v>15</v>
      </c>
      <c r="BN10" s="145"/>
      <c r="BO10" s="145"/>
      <c r="BP10" s="145"/>
      <c r="BQ10" s="145"/>
      <c r="BR10" s="146"/>
      <c r="BS10" s="144">
        <v>16</v>
      </c>
      <c r="BT10" s="145"/>
      <c r="BU10" s="145"/>
      <c r="BV10" s="145"/>
      <c r="BW10" s="146"/>
      <c r="BX10" s="4">
        <v>17</v>
      </c>
      <c r="BY10" s="4">
        <v>18</v>
      </c>
      <c r="BZ10" s="4">
        <v>19</v>
      </c>
      <c r="CA10" s="4">
        <v>20</v>
      </c>
      <c r="CB10" s="144">
        <v>21</v>
      </c>
      <c r="CC10" s="145"/>
      <c r="CD10" s="145"/>
      <c r="CE10" s="145"/>
      <c r="CF10" s="145"/>
      <c r="CG10" s="146"/>
      <c r="CH10" s="5">
        <v>24</v>
      </c>
      <c r="CI10" s="117"/>
      <c r="CJ10" s="144">
        <v>22</v>
      </c>
      <c r="CK10" s="145"/>
      <c r="CL10" s="145"/>
      <c r="CM10" s="145"/>
      <c r="CN10" s="145"/>
      <c r="CO10" s="146"/>
      <c r="CP10" s="144">
        <v>23</v>
      </c>
      <c r="CQ10" s="145"/>
      <c r="CR10" s="145"/>
      <c r="CS10" s="145"/>
      <c r="CT10" s="145"/>
      <c r="CU10" s="146"/>
      <c r="CV10" s="144">
        <v>24</v>
      </c>
      <c r="CW10" s="145"/>
      <c r="CX10" s="145"/>
      <c r="CY10" s="145"/>
      <c r="CZ10" s="146"/>
      <c r="DA10" s="144">
        <v>25</v>
      </c>
      <c r="DB10" s="145"/>
      <c r="DC10" s="145"/>
      <c r="DD10" s="145"/>
      <c r="DE10" s="146"/>
      <c r="DF10" s="4">
        <v>29</v>
      </c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</row>
    <row r="11" spans="1:210" ht="14.25" customHeight="1" hidden="1" outlineLevel="1">
      <c r="A11" s="144">
        <v>1</v>
      </c>
      <c r="B11" s="145"/>
      <c r="C11" s="145"/>
      <c r="D11" s="145"/>
      <c r="E11" s="145"/>
      <c r="F11" s="146"/>
      <c r="G11" s="144">
        <v>2</v>
      </c>
      <c r="H11" s="145"/>
      <c r="I11" s="145"/>
      <c r="J11" s="145"/>
      <c r="K11" s="145"/>
      <c r="L11" s="146"/>
      <c r="M11" s="108">
        <v>3</v>
      </c>
      <c r="N11" s="5">
        <v>4</v>
      </c>
      <c r="O11" s="5">
        <v>5</v>
      </c>
      <c r="P11" s="144">
        <v>6</v>
      </c>
      <c r="Q11" s="145"/>
      <c r="R11" s="145"/>
      <c r="S11" s="145"/>
      <c r="T11" s="145"/>
      <c r="U11" s="146"/>
      <c r="V11" s="144">
        <v>7</v>
      </c>
      <c r="W11" s="145"/>
      <c r="X11" s="145"/>
      <c r="Y11" s="145"/>
      <c r="Z11" s="145"/>
      <c r="AA11" s="146"/>
      <c r="AB11" s="4"/>
      <c r="AC11" s="5">
        <v>9</v>
      </c>
      <c r="AD11" s="4"/>
      <c r="AE11" s="4"/>
      <c r="AF11" s="353">
        <v>10</v>
      </c>
      <c r="AG11" s="354"/>
      <c r="AH11" s="354"/>
      <c r="AI11" s="354"/>
      <c r="AJ11" s="354"/>
      <c r="AK11" s="354"/>
      <c r="AL11" s="355"/>
      <c r="AM11" s="144">
        <v>11</v>
      </c>
      <c r="AN11" s="145"/>
      <c r="AO11" s="145"/>
      <c r="AP11" s="145"/>
      <c r="AQ11" s="145"/>
      <c r="AR11" s="145"/>
      <c r="AS11" s="146"/>
      <c r="AT11" s="144">
        <v>12</v>
      </c>
      <c r="AU11" s="145"/>
      <c r="AV11" s="145"/>
      <c r="AW11" s="145"/>
      <c r="AX11" s="145"/>
      <c r="AY11" s="145"/>
      <c r="AZ11" s="146"/>
      <c r="BA11" s="144">
        <v>13</v>
      </c>
      <c r="BB11" s="145"/>
      <c r="BC11" s="145"/>
      <c r="BD11" s="145"/>
      <c r="BE11" s="145"/>
      <c r="BF11" s="146"/>
      <c r="BG11" s="144">
        <v>14</v>
      </c>
      <c r="BH11" s="145"/>
      <c r="BI11" s="145"/>
      <c r="BJ11" s="145"/>
      <c r="BK11" s="145"/>
      <c r="BL11" s="146"/>
      <c r="BM11" s="144">
        <v>15</v>
      </c>
      <c r="BN11" s="145"/>
      <c r="BO11" s="145"/>
      <c r="BP11" s="145"/>
      <c r="BQ11" s="145"/>
      <c r="BR11" s="146"/>
      <c r="BS11" s="144">
        <v>16</v>
      </c>
      <c r="BT11" s="145"/>
      <c r="BU11" s="145"/>
      <c r="BV11" s="145"/>
      <c r="BW11" s="146"/>
      <c r="BX11" s="5">
        <v>17</v>
      </c>
      <c r="BY11" s="5">
        <v>18</v>
      </c>
      <c r="BZ11" s="5">
        <v>19</v>
      </c>
      <c r="CA11" s="5">
        <v>20</v>
      </c>
      <c r="CB11" s="144">
        <v>21</v>
      </c>
      <c r="CC11" s="145"/>
      <c r="CD11" s="145"/>
      <c r="CE11" s="145"/>
      <c r="CF11" s="145"/>
      <c r="CG11" s="146"/>
      <c r="CH11" s="5">
        <v>22</v>
      </c>
      <c r="CI11" s="117"/>
      <c r="CJ11" s="144">
        <v>23</v>
      </c>
      <c r="CK11" s="145"/>
      <c r="CL11" s="145"/>
      <c r="CM11" s="145"/>
      <c r="CN11" s="145"/>
      <c r="CO11" s="146"/>
      <c r="CP11" s="144">
        <v>24</v>
      </c>
      <c r="CQ11" s="145"/>
      <c r="CR11" s="145"/>
      <c r="CS11" s="145"/>
      <c r="CT11" s="145"/>
      <c r="CU11" s="146"/>
      <c r="CV11" s="144">
        <v>25</v>
      </c>
      <c r="CW11" s="145"/>
      <c r="CX11" s="145"/>
      <c r="CY11" s="145"/>
      <c r="CZ11" s="146"/>
      <c r="DA11" s="144">
        <v>26</v>
      </c>
      <c r="DB11" s="145"/>
      <c r="DC11" s="145"/>
      <c r="DD11" s="145"/>
      <c r="DE11" s="146"/>
      <c r="DF11" s="4">
        <v>27</v>
      </c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</row>
    <row r="12" spans="1:210" s="93" customFormat="1" ht="31.5" customHeight="1" collapsed="1">
      <c r="A12" s="301" t="s">
        <v>205</v>
      </c>
      <c r="B12" s="302"/>
      <c r="C12" s="302"/>
      <c r="D12" s="302"/>
      <c r="E12" s="302"/>
      <c r="F12" s="303"/>
      <c r="G12" s="304" t="s">
        <v>103</v>
      </c>
      <c r="H12" s="305"/>
      <c r="I12" s="305"/>
      <c r="J12" s="305"/>
      <c r="K12" s="305"/>
      <c r="L12" s="306"/>
      <c r="M12" s="87" t="str">
        <f>'[7]Отчет'!$C$11</f>
        <v>ТП</v>
      </c>
      <c r="N12" s="122" t="str">
        <f>'[8]Отчет'!$D$11</f>
        <v>ТП-3944 2СШ</v>
      </c>
      <c r="O12" s="87" t="str">
        <f>'[7]Отчет'!$E$11</f>
        <v>10 (10.5)</v>
      </c>
      <c r="P12" s="356" t="str">
        <f>'[8]Отчет'!$F$11</f>
        <v>14,10 2023.09.28</v>
      </c>
      <c r="Q12" s="357"/>
      <c r="R12" s="357"/>
      <c r="S12" s="357"/>
      <c r="T12" s="357"/>
      <c r="U12" s="358"/>
      <c r="V12" s="356" t="str">
        <f>'[8]Отчет'!$G$11</f>
        <v>15,08 2023.09.28</v>
      </c>
      <c r="W12" s="357"/>
      <c r="X12" s="357"/>
      <c r="Y12" s="357"/>
      <c r="Z12" s="357"/>
      <c r="AA12" s="358"/>
      <c r="AB12" s="83" t="str">
        <f>AB13</f>
        <v>В</v>
      </c>
      <c r="AC12" s="86">
        <f>'[8]Отчет'!$I$11</f>
        <v>0.97</v>
      </c>
      <c r="AD12" s="81"/>
      <c r="AE12" s="81"/>
      <c r="AF12" s="310" t="str">
        <f>'[8]Отчет'!$J$11</f>
        <v>ТП - 3944 2СШ</v>
      </c>
      <c r="AG12" s="311"/>
      <c r="AH12" s="311"/>
      <c r="AI12" s="311"/>
      <c r="AJ12" s="311"/>
      <c r="AK12" s="311"/>
      <c r="AL12" s="312"/>
      <c r="AM12" s="313" t="s">
        <v>122</v>
      </c>
      <c r="AN12" s="314"/>
      <c r="AO12" s="314"/>
      <c r="AP12" s="314"/>
      <c r="AQ12" s="314"/>
      <c r="AR12" s="314"/>
      <c r="AS12" s="315"/>
      <c r="AT12" s="310" t="str">
        <f>'08.2023 '!AT13:AZ13</f>
        <v> ИП Оганисян,ул Ленина ,116А</v>
      </c>
      <c r="AU12" s="311"/>
      <c r="AV12" s="311"/>
      <c r="AW12" s="311"/>
      <c r="AX12" s="311"/>
      <c r="AY12" s="311"/>
      <c r="AZ12" s="312"/>
      <c r="BA12" s="319">
        <f aca="true" t="shared" si="0" ref="BA12:BA17">BM12+BS12</f>
        <v>3</v>
      </c>
      <c r="BB12" s="320"/>
      <c r="BC12" s="320"/>
      <c r="BD12" s="320"/>
      <c r="BE12" s="320"/>
      <c r="BF12" s="321"/>
      <c r="BG12" s="319"/>
      <c r="BH12" s="320"/>
      <c r="BI12" s="320"/>
      <c r="BJ12" s="320"/>
      <c r="BK12" s="320"/>
      <c r="BL12" s="321"/>
      <c r="BM12" s="319">
        <f>'[8]Отчет'!$O$11</f>
        <v>3</v>
      </c>
      <c r="BN12" s="320"/>
      <c r="BO12" s="320"/>
      <c r="BP12" s="320"/>
      <c r="BQ12" s="320"/>
      <c r="BR12" s="321"/>
      <c r="BS12" s="319"/>
      <c r="BT12" s="320"/>
      <c r="BU12" s="320"/>
      <c r="BV12" s="320"/>
      <c r="BW12" s="321"/>
      <c r="BX12" s="83"/>
      <c r="BY12" s="83"/>
      <c r="BZ12" s="82">
        <v>3</v>
      </c>
      <c r="CA12" s="83"/>
      <c r="CB12" s="313"/>
      <c r="CC12" s="314"/>
      <c r="CD12" s="314"/>
      <c r="CE12" s="314"/>
      <c r="CF12" s="314"/>
      <c r="CG12" s="315"/>
      <c r="CH12" s="82"/>
      <c r="CI12" s="118">
        <v>0</v>
      </c>
      <c r="CJ12" s="313"/>
      <c r="CK12" s="314"/>
      <c r="CL12" s="314"/>
      <c r="CM12" s="314"/>
      <c r="CN12" s="314"/>
      <c r="CO12" s="315"/>
      <c r="CP12" s="313"/>
      <c r="CQ12" s="314"/>
      <c r="CR12" s="314"/>
      <c r="CS12" s="314"/>
      <c r="CT12" s="314"/>
      <c r="CU12" s="315"/>
      <c r="CV12" s="319" t="str">
        <f>'[8]Отчет'!$Y$11</f>
        <v>3.4.9.1</v>
      </c>
      <c r="CW12" s="320"/>
      <c r="CX12" s="320"/>
      <c r="CY12" s="320"/>
      <c r="CZ12" s="321"/>
      <c r="DA12" s="319" t="str">
        <f>'[8]Отчет'!$Z$11</f>
        <v>4.4</v>
      </c>
      <c r="DB12" s="320"/>
      <c r="DC12" s="320"/>
      <c r="DD12" s="320"/>
      <c r="DE12" s="321"/>
      <c r="DF12" s="84"/>
      <c r="DG12" s="103" t="s">
        <v>155</v>
      </c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</row>
    <row r="13" spans="1:210" s="93" customFormat="1" ht="24.75" customHeight="1">
      <c r="A13" s="301" t="s">
        <v>211</v>
      </c>
      <c r="B13" s="302"/>
      <c r="C13" s="302"/>
      <c r="D13" s="302"/>
      <c r="E13" s="302"/>
      <c r="F13" s="303"/>
      <c r="G13" s="304" t="s">
        <v>103</v>
      </c>
      <c r="H13" s="305"/>
      <c r="I13" s="305"/>
      <c r="J13" s="305"/>
      <c r="K13" s="305"/>
      <c r="L13" s="306"/>
      <c r="M13" s="87" t="str">
        <f>'[7]Отчет'!$C$12</f>
        <v>ТП</v>
      </c>
      <c r="N13" s="123" t="s">
        <v>206</v>
      </c>
      <c r="O13" s="87" t="str">
        <f aca="true" t="shared" si="1" ref="O13:O20">O12</f>
        <v>10 (10.5)</v>
      </c>
      <c r="P13" s="356" t="str">
        <f>'[8]Отчет'!$F$12</f>
        <v>14,40 2023.09.29</v>
      </c>
      <c r="Q13" s="357"/>
      <c r="R13" s="357"/>
      <c r="S13" s="357"/>
      <c r="T13" s="357"/>
      <c r="U13" s="358"/>
      <c r="V13" s="356" t="str">
        <f>'[8]Отчет'!$G$12</f>
        <v>16,40 2023.09.29</v>
      </c>
      <c r="W13" s="357"/>
      <c r="X13" s="357"/>
      <c r="Y13" s="357"/>
      <c r="Z13" s="357"/>
      <c r="AA13" s="358"/>
      <c r="AB13" s="83" t="str">
        <f>AB47</f>
        <v>В</v>
      </c>
      <c r="AC13" s="86">
        <f>'[8]Отчет'!$I$12</f>
        <v>2</v>
      </c>
      <c r="AD13" s="81"/>
      <c r="AE13" s="81"/>
      <c r="AF13" s="310" t="str">
        <f>'[8]Отчет'!$J$12</f>
        <v> КТП-2584</v>
      </c>
      <c r="AG13" s="311"/>
      <c r="AH13" s="311"/>
      <c r="AI13" s="311"/>
      <c r="AJ13" s="311"/>
      <c r="AK13" s="311"/>
      <c r="AL13" s="312"/>
      <c r="AM13" s="313" t="s">
        <v>122</v>
      </c>
      <c r="AN13" s="314"/>
      <c r="AO13" s="314"/>
      <c r="AP13" s="314"/>
      <c r="AQ13" s="314"/>
      <c r="AR13" s="314"/>
      <c r="AS13" s="315"/>
      <c r="AT13" s="310"/>
      <c r="AU13" s="311"/>
      <c r="AV13" s="311"/>
      <c r="AW13" s="311"/>
      <c r="AX13" s="311"/>
      <c r="AY13" s="311"/>
      <c r="AZ13" s="312"/>
      <c r="BA13" s="319">
        <f t="shared" si="0"/>
        <v>2</v>
      </c>
      <c r="BB13" s="320"/>
      <c r="BC13" s="320"/>
      <c r="BD13" s="320"/>
      <c r="BE13" s="320"/>
      <c r="BF13" s="321"/>
      <c r="BG13" s="319"/>
      <c r="BH13" s="320"/>
      <c r="BI13" s="320"/>
      <c r="BJ13" s="320"/>
      <c r="BK13" s="320"/>
      <c r="BL13" s="321"/>
      <c r="BM13" s="319"/>
      <c r="BN13" s="320"/>
      <c r="BO13" s="320"/>
      <c r="BP13" s="320"/>
      <c r="BQ13" s="320"/>
      <c r="BR13" s="321"/>
      <c r="BS13" s="319">
        <v>2</v>
      </c>
      <c r="BT13" s="320"/>
      <c r="BU13" s="320"/>
      <c r="BV13" s="320"/>
      <c r="BW13" s="321"/>
      <c r="BX13" s="83"/>
      <c r="BY13" s="83"/>
      <c r="BZ13" s="82">
        <v>2</v>
      </c>
      <c r="CA13" s="83"/>
      <c r="CB13" s="313"/>
      <c r="CC13" s="314"/>
      <c r="CD13" s="314"/>
      <c r="CE13" s="314"/>
      <c r="CF13" s="314"/>
      <c r="CG13" s="315"/>
      <c r="CH13" s="82"/>
      <c r="CI13" s="118">
        <v>30.45</v>
      </c>
      <c r="CJ13" s="319"/>
      <c r="CK13" s="320"/>
      <c r="CL13" s="320"/>
      <c r="CM13" s="320"/>
      <c r="CN13" s="320"/>
      <c r="CO13" s="321"/>
      <c r="CP13" s="319"/>
      <c r="CQ13" s="320"/>
      <c r="CR13" s="320"/>
      <c r="CS13" s="320"/>
      <c r="CT13" s="320"/>
      <c r="CU13" s="321"/>
      <c r="CV13" s="319" t="str">
        <f>'[8]Отчет'!$Y$11</f>
        <v>3.4.9.1</v>
      </c>
      <c r="CW13" s="320"/>
      <c r="CX13" s="320"/>
      <c r="CY13" s="320"/>
      <c r="CZ13" s="321"/>
      <c r="DA13" s="319" t="str">
        <f>'[8]Отчет'!$Z$11</f>
        <v>4.4</v>
      </c>
      <c r="DB13" s="320"/>
      <c r="DC13" s="320"/>
      <c r="DD13" s="320"/>
      <c r="DE13" s="321"/>
      <c r="DF13" s="84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</row>
    <row r="14" spans="1:210" s="94" customFormat="1" ht="36" customHeight="1">
      <c r="A14" s="301" t="s">
        <v>212</v>
      </c>
      <c r="B14" s="302"/>
      <c r="C14" s="302"/>
      <c r="D14" s="302"/>
      <c r="E14" s="302"/>
      <c r="F14" s="303"/>
      <c r="G14" s="304" t="s">
        <v>103</v>
      </c>
      <c r="H14" s="305"/>
      <c r="I14" s="305"/>
      <c r="J14" s="305"/>
      <c r="K14" s="305"/>
      <c r="L14" s="306"/>
      <c r="M14" s="87" t="str">
        <f>'[7]Отчет'!$C$13</f>
        <v>ТП</v>
      </c>
      <c r="N14" s="123" t="s">
        <v>207</v>
      </c>
      <c r="O14" s="87" t="str">
        <f t="shared" si="1"/>
        <v>10 (10.5)</v>
      </c>
      <c r="P14" s="356" t="str">
        <f>'[8]Отчет'!$F$13</f>
        <v>14,40 2023.09.29</v>
      </c>
      <c r="Q14" s="357"/>
      <c r="R14" s="357"/>
      <c r="S14" s="357"/>
      <c r="T14" s="357"/>
      <c r="U14" s="358"/>
      <c r="V14" s="356" t="str">
        <f>'[8]Отчет'!$G$13</f>
        <v>16,40 2023.09.29</v>
      </c>
      <c r="W14" s="357"/>
      <c r="X14" s="357"/>
      <c r="Y14" s="357"/>
      <c r="Z14" s="357"/>
      <c r="AA14" s="358"/>
      <c r="AB14" s="83" t="str">
        <f>AB12</f>
        <v>В</v>
      </c>
      <c r="AC14" s="86">
        <f>'[8]Отчет'!$I$13</f>
        <v>2</v>
      </c>
      <c r="AD14" s="81"/>
      <c r="AE14" s="81"/>
      <c r="AF14" s="310" t="str">
        <f>'[8]Отчет'!$J$13</f>
        <v>КТП-2000</v>
      </c>
      <c r="AG14" s="311"/>
      <c r="AH14" s="311"/>
      <c r="AI14" s="311"/>
      <c r="AJ14" s="311"/>
      <c r="AK14" s="311"/>
      <c r="AL14" s="312"/>
      <c r="AM14" s="313" t="s">
        <v>122</v>
      </c>
      <c r="AN14" s="314"/>
      <c r="AO14" s="314"/>
      <c r="AP14" s="314"/>
      <c r="AQ14" s="314"/>
      <c r="AR14" s="314"/>
      <c r="AS14" s="315"/>
      <c r="AT14" s="310"/>
      <c r="AU14" s="311"/>
      <c r="AV14" s="311"/>
      <c r="AW14" s="311"/>
      <c r="AX14" s="311"/>
      <c r="AY14" s="311"/>
      <c r="AZ14" s="312"/>
      <c r="BA14" s="319">
        <f t="shared" si="0"/>
        <v>3</v>
      </c>
      <c r="BB14" s="320"/>
      <c r="BC14" s="320"/>
      <c r="BD14" s="320"/>
      <c r="BE14" s="320"/>
      <c r="BF14" s="321"/>
      <c r="BG14" s="319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1"/>
      <c r="BS14" s="319">
        <v>3</v>
      </c>
      <c r="BT14" s="320"/>
      <c r="BU14" s="320"/>
      <c r="BV14" s="320"/>
      <c r="BW14" s="321"/>
      <c r="BX14" s="83"/>
      <c r="BY14" s="83"/>
      <c r="BZ14" s="82">
        <v>2</v>
      </c>
      <c r="CA14" s="83">
        <v>1</v>
      </c>
      <c r="CB14" s="313"/>
      <c r="CC14" s="314"/>
      <c r="CD14" s="314"/>
      <c r="CE14" s="314"/>
      <c r="CF14" s="314"/>
      <c r="CG14" s="315"/>
      <c r="CH14" s="82"/>
      <c r="CI14" s="118">
        <v>0</v>
      </c>
      <c r="CJ14" s="319"/>
      <c r="CK14" s="320"/>
      <c r="CL14" s="320"/>
      <c r="CM14" s="320"/>
      <c r="CN14" s="320"/>
      <c r="CO14" s="321"/>
      <c r="CP14" s="319"/>
      <c r="CQ14" s="320"/>
      <c r="CR14" s="320"/>
      <c r="CS14" s="320"/>
      <c r="CT14" s="320"/>
      <c r="CU14" s="321"/>
      <c r="CV14" s="319" t="str">
        <f>'[8]Отчет'!$Y$11</f>
        <v>3.4.9.1</v>
      </c>
      <c r="CW14" s="320"/>
      <c r="CX14" s="320"/>
      <c r="CY14" s="320"/>
      <c r="CZ14" s="321"/>
      <c r="DA14" s="319" t="str">
        <f>'[8]Отчет'!$Z$11</f>
        <v>4.4</v>
      </c>
      <c r="DB14" s="320"/>
      <c r="DC14" s="320"/>
      <c r="DD14" s="320"/>
      <c r="DE14" s="321"/>
      <c r="DF14" s="84"/>
      <c r="DG14" s="85"/>
      <c r="DH14" s="92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</row>
    <row r="15" spans="1:210" s="94" customFormat="1" ht="42" customHeight="1">
      <c r="A15" s="301" t="s">
        <v>213</v>
      </c>
      <c r="B15" s="302"/>
      <c r="C15" s="302"/>
      <c r="D15" s="302"/>
      <c r="E15" s="302"/>
      <c r="F15" s="303"/>
      <c r="G15" s="304" t="str">
        <f>'[2]Отчет (2)'!$B$13</f>
        <v>ООО "Энергосеть" </v>
      </c>
      <c r="H15" s="305"/>
      <c r="I15" s="305"/>
      <c r="J15" s="305"/>
      <c r="K15" s="305"/>
      <c r="L15" s="306"/>
      <c r="M15" s="87" t="str">
        <f>M14</f>
        <v>ТП</v>
      </c>
      <c r="N15" s="122" t="s">
        <v>222</v>
      </c>
      <c r="O15" s="87" t="str">
        <f t="shared" si="1"/>
        <v>10 (10.5)</v>
      </c>
      <c r="P15" s="356" t="str">
        <f>'[8]Отчет'!$F$14</f>
        <v>14,40 2023.09.29</v>
      </c>
      <c r="Q15" s="357"/>
      <c r="R15" s="357"/>
      <c r="S15" s="357"/>
      <c r="T15" s="357"/>
      <c r="U15" s="358"/>
      <c r="V15" s="356" t="str">
        <f>'[8]Отчет'!$G$14</f>
        <v>16,40 2023.09.29</v>
      </c>
      <c r="W15" s="357"/>
      <c r="X15" s="357"/>
      <c r="Y15" s="357"/>
      <c r="Z15" s="357"/>
      <c r="AA15" s="358"/>
      <c r="AB15" s="83" t="str">
        <f>AB14</f>
        <v>В</v>
      </c>
      <c r="AC15" s="86">
        <f>'[8]Отчет'!$I$14</f>
        <v>2</v>
      </c>
      <c r="AD15" s="88"/>
      <c r="AE15" s="90"/>
      <c r="AF15" s="310" t="str">
        <f>'[8]Отчет'!$J$14</f>
        <v>ТП 10 (10.5) кВ 2567</v>
      </c>
      <c r="AG15" s="311"/>
      <c r="AH15" s="311"/>
      <c r="AI15" s="311"/>
      <c r="AJ15" s="311"/>
      <c r="AK15" s="311"/>
      <c r="AL15" s="312"/>
      <c r="AM15" s="313" t="s">
        <v>122</v>
      </c>
      <c r="AN15" s="314"/>
      <c r="AO15" s="314"/>
      <c r="AP15" s="314"/>
      <c r="AQ15" s="314"/>
      <c r="AR15" s="314"/>
      <c r="AS15" s="315"/>
      <c r="AT15" s="310"/>
      <c r="AU15" s="311"/>
      <c r="AV15" s="311"/>
      <c r="AW15" s="311"/>
      <c r="AX15" s="311"/>
      <c r="AY15" s="311"/>
      <c r="AZ15" s="312"/>
      <c r="BA15" s="319">
        <f t="shared" si="0"/>
        <v>5</v>
      </c>
      <c r="BB15" s="320"/>
      <c r="BC15" s="320"/>
      <c r="BD15" s="320"/>
      <c r="BE15" s="320"/>
      <c r="BF15" s="321"/>
      <c r="BG15" s="322"/>
      <c r="BH15" s="323"/>
      <c r="BI15" s="323"/>
      <c r="BJ15" s="323"/>
      <c r="BK15" s="323"/>
      <c r="BL15" s="324"/>
      <c r="BM15" s="322"/>
      <c r="BN15" s="323"/>
      <c r="BO15" s="323"/>
      <c r="BP15" s="323"/>
      <c r="BQ15" s="323"/>
      <c r="BR15" s="324"/>
      <c r="BS15" s="319">
        <v>5</v>
      </c>
      <c r="BT15" s="320"/>
      <c r="BU15" s="320"/>
      <c r="BV15" s="320"/>
      <c r="BW15" s="321"/>
      <c r="BX15" s="84"/>
      <c r="BY15" s="84"/>
      <c r="BZ15" s="89"/>
      <c r="CA15" s="83">
        <v>5</v>
      </c>
      <c r="CB15" s="325"/>
      <c r="CC15" s="326"/>
      <c r="CD15" s="326"/>
      <c r="CE15" s="326"/>
      <c r="CF15" s="326"/>
      <c r="CG15" s="327"/>
      <c r="CH15" s="95"/>
      <c r="CI15" s="118">
        <v>21.52</v>
      </c>
      <c r="CJ15" s="325"/>
      <c r="CK15" s="326"/>
      <c r="CL15" s="326"/>
      <c r="CM15" s="326"/>
      <c r="CN15" s="326"/>
      <c r="CO15" s="327"/>
      <c r="CP15" s="328"/>
      <c r="CQ15" s="329"/>
      <c r="CR15" s="329"/>
      <c r="CS15" s="329"/>
      <c r="CT15" s="329"/>
      <c r="CU15" s="330"/>
      <c r="CV15" s="319" t="str">
        <f>'[8]Отчет'!$Y$11</f>
        <v>3.4.9.1</v>
      </c>
      <c r="CW15" s="320"/>
      <c r="CX15" s="320"/>
      <c r="CY15" s="320"/>
      <c r="CZ15" s="321"/>
      <c r="DA15" s="319" t="str">
        <f>'[8]Отчет'!$Z$11</f>
        <v>4.4</v>
      </c>
      <c r="DB15" s="320"/>
      <c r="DC15" s="320"/>
      <c r="DD15" s="320"/>
      <c r="DE15" s="321"/>
      <c r="DF15" s="84"/>
      <c r="DG15" s="85"/>
      <c r="DH15" s="92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</row>
    <row r="16" spans="1:210" s="94" customFormat="1" ht="66.75" customHeight="1">
      <c r="A16" s="301" t="s">
        <v>214</v>
      </c>
      <c r="B16" s="302"/>
      <c r="C16" s="302"/>
      <c r="D16" s="302"/>
      <c r="E16" s="302"/>
      <c r="F16" s="303"/>
      <c r="G16" s="304" t="str">
        <f>'[2]Отчет (2)'!$B$13</f>
        <v>ООО "Энергосеть" </v>
      </c>
      <c r="H16" s="305"/>
      <c r="I16" s="305"/>
      <c r="J16" s="305"/>
      <c r="K16" s="305"/>
      <c r="L16" s="306"/>
      <c r="M16" s="87" t="str">
        <f>M15</f>
        <v>ТП</v>
      </c>
      <c r="N16" s="122" t="s">
        <v>220</v>
      </c>
      <c r="O16" s="87" t="str">
        <f t="shared" si="1"/>
        <v>10 (10.5)</v>
      </c>
      <c r="P16" s="356" t="str">
        <f>'[8]Отчет'!$F$15</f>
        <v>14,40 2023.09.29</v>
      </c>
      <c r="Q16" s="357"/>
      <c r="R16" s="357"/>
      <c r="S16" s="357"/>
      <c r="T16" s="357"/>
      <c r="U16" s="358"/>
      <c r="V16" s="356" t="str">
        <f>'[8]Отчет'!$G$15</f>
        <v>16,40 2023.09.29</v>
      </c>
      <c r="W16" s="357"/>
      <c r="X16" s="357"/>
      <c r="Y16" s="357"/>
      <c r="Z16" s="357"/>
      <c r="AA16" s="358"/>
      <c r="AB16" s="83" t="str">
        <f>AB13</f>
        <v>В</v>
      </c>
      <c r="AC16" s="86">
        <f>'[8]Отчет'!$I$15</f>
        <v>2</v>
      </c>
      <c r="AD16" s="88"/>
      <c r="AE16" s="90"/>
      <c r="AF16" s="313" t="s">
        <v>223</v>
      </c>
      <c r="AG16" s="314"/>
      <c r="AH16" s="314"/>
      <c r="AI16" s="314"/>
      <c r="AJ16" s="314"/>
      <c r="AK16" s="314"/>
      <c r="AL16" s="315"/>
      <c r="AM16" s="313" t="s">
        <v>122</v>
      </c>
      <c r="AN16" s="314"/>
      <c r="AO16" s="314"/>
      <c r="AP16" s="314"/>
      <c r="AQ16" s="314"/>
      <c r="AR16" s="314"/>
      <c r="AS16" s="315"/>
      <c r="AT16" s="310"/>
      <c r="AU16" s="311"/>
      <c r="AV16" s="311"/>
      <c r="AW16" s="311"/>
      <c r="AX16" s="311"/>
      <c r="AY16" s="311"/>
      <c r="AZ16" s="312"/>
      <c r="BA16" s="319">
        <f t="shared" si="0"/>
        <v>1</v>
      </c>
      <c r="BB16" s="320"/>
      <c r="BC16" s="320"/>
      <c r="BD16" s="320"/>
      <c r="BE16" s="320"/>
      <c r="BF16" s="321"/>
      <c r="BG16" s="322"/>
      <c r="BH16" s="323"/>
      <c r="BI16" s="323"/>
      <c r="BJ16" s="323"/>
      <c r="BK16" s="323"/>
      <c r="BL16" s="324"/>
      <c r="BM16" s="322"/>
      <c r="BN16" s="323"/>
      <c r="BO16" s="323"/>
      <c r="BP16" s="323"/>
      <c r="BQ16" s="323"/>
      <c r="BR16" s="324"/>
      <c r="BS16" s="319">
        <v>1</v>
      </c>
      <c r="BT16" s="320"/>
      <c r="BU16" s="320"/>
      <c r="BV16" s="320"/>
      <c r="BW16" s="321"/>
      <c r="BX16" s="84"/>
      <c r="BY16" s="84"/>
      <c r="BZ16" s="89">
        <v>1</v>
      </c>
      <c r="CA16" s="83"/>
      <c r="CB16" s="325"/>
      <c r="CC16" s="326"/>
      <c r="CD16" s="326"/>
      <c r="CE16" s="326"/>
      <c r="CF16" s="326"/>
      <c r="CG16" s="327"/>
      <c r="CH16" s="95"/>
      <c r="CI16" s="118">
        <v>25.93</v>
      </c>
      <c r="CJ16" s="325"/>
      <c r="CK16" s="326"/>
      <c r="CL16" s="326"/>
      <c r="CM16" s="326"/>
      <c r="CN16" s="326"/>
      <c r="CO16" s="327"/>
      <c r="CP16" s="328"/>
      <c r="CQ16" s="329"/>
      <c r="CR16" s="329"/>
      <c r="CS16" s="329"/>
      <c r="CT16" s="329"/>
      <c r="CU16" s="330"/>
      <c r="CV16" s="319" t="str">
        <f>'[8]Отчет'!$Y$11</f>
        <v>3.4.9.1</v>
      </c>
      <c r="CW16" s="320"/>
      <c r="CX16" s="320"/>
      <c r="CY16" s="320"/>
      <c r="CZ16" s="321"/>
      <c r="DA16" s="319" t="str">
        <f>'[8]Отчет'!$Z$11</f>
        <v>4.4</v>
      </c>
      <c r="DB16" s="320"/>
      <c r="DC16" s="320"/>
      <c r="DD16" s="320"/>
      <c r="DE16" s="321"/>
      <c r="DF16" s="84"/>
      <c r="DG16" s="104">
        <f>CI15+CI16</f>
        <v>47.45</v>
      </c>
      <c r="DH16" s="92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</row>
    <row r="17" spans="1:210" s="94" customFormat="1" ht="65.25" customHeight="1">
      <c r="A17" s="301" t="s">
        <v>215</v>
      </c>
      <c r="B17" s="302"/>
      <c r="C17" s="302"/>
      <c r="D17" s="302"/>
      <c r="E17" s="302"/>
      <c r="F17" s="303"/>
      <c r="G17" s="304" t="str">
        <f>G16</f>
        <v>ООО "Энергосеть" </v>
      </c>
      <c r="H17" s="305"/>
      <c r="I17" s="305"/>
      <c r="J17" s="305"/>
      <c r="K17" s="305"/>
      <c r="L17" s="306"/>
      <c r="M17" s="87" t="str">
        <f>M16</f>
        <v>ТП</v>
      </c>
      <c r="N17" s="124" t="s">
        <v>221</v>
      </c>
      <c r="O17" s="87" t="str">
        <f t="shared" si="1"/>
        <v>10 (10.5)</v>
      </c>
      <c r="P17" s="356" t="str">
        <f>'[8]Отчет'!$F$16</f>
        <v>14,40 2023.09.29</v>
      </c>
      <c r="Q17" s="357"/>
      <c r="R17" s="357"/>
      <c r="S17" s="357"/>
      <c r="T17" s="357"/>
      <c r="U17" s="358"/>
      <c r="V17" s="356" t="str">
        <f>'[8]Отчет'!$G$16</f>
        <v>16,40 2023.09.29</v>
      </c>
      <c r="W17" s="357"/>
      <c r="X17" s="357"/>
      <c r="Y17" s="357"/>
      <c r="Z17" s="357"/>
      <c r="AA17" s="358"/>
      <c r="AB17" s="83" t="str">
        <f>AB16</f>
        <v>В</v>
      </c>
      <c r="AC17" s="86">
        <f>'[8]Отчет'!$I$16</f>
        <v>2</v>
      </c>
      <c r="AD17" s="88"/>
      <c r="AE17" s="88"/>
      <c r="AF17" s="310" t="str">
        <f>'[8]Отчет'!$J$16</f>
        <v>КТП-2542</v>
      </c>
      <c r="AG17" s="311"/>
      <c r="AH17" s="311"/>
      <c r="AI17" s="311"/>
      <c r="AJ17" s="311"/>
      <c r="AK17" s="311"/>
      <c r="AL17" s="312"/>
      <c r="AM17" s="313" t="s">
        <v>122</v>
      </c>
      <c r="AN17" s="314"/>
      <c r="AO17" s="314"/>
      <c r="AP17" s="314"/>
      <c r="AQ17" s="314"/>
      <c r="AR17" s="314"/>
      <c r="AS17" s="315"/>
      <c r="AT17" s="310"/>
      <c r="AU17" s="311"/>
      <c r="AV17" s="311"/>
      <c r="AW17" s="311"/>
      <c r="AX17" s="311"/>
      <c r="AY17" s="311"/>
      <c r="AZ17" s="312"/>
      <c r="BA17" s="319">
        <f t="shared" si="0"/>
        <v>1</v>
      </c>
      <c r="BB17" s="320"/>
      <c r="BC17" s="320"/>
      <c r="BD17" s="320"/>
      <c r="BE17" s="320"/>
      <c r="BF17" s="321"/>
      <c r="BG17" s="322"/>
      <c r="BH17" s="323"/>
      <c r="BI17" s="323"/>
      <c r="BJ17" s="323"/>
      <c r="BK17" s="323"/>
      <c r="BL17" s="324"/>
      <c r="BM17" s="322"/>
      <c r="BN17" s="323"/>
      <c r="BO17" s="323"/>
      <c r="BP17" s="323"/>
      <c r="BQ17" s="323"/>
      <c r="BR17" s="324"/>
      <c r="BS17" s="319">
        <v>1</v>
      </c>
      <c r="BT17" s="320"/>
      <c r="BU17" s="320"/>
      <c r="BV17" s="320"/>
      <c r="BW17" s="321"/>
      <c r="BX17" s="84"/>
      <c r="BY17" s="84"/>
      <c r="BZ17" s="89">
        <v>1</v>
      </c>
      <c r="CA17" s="83"/>
      <c r="CB17" s="331"/>
      <c r="CC17" s="332"/>
      <c r="CD17" s="332"/>
      <c r="CE17" s="332"/>
      <c r="CF17" s="332"/>
      <c r="CG17" s="333"/>
      <c r="CH17" s="95"/>
      <c r="CI17" s="118">
        <v>0</v>
      </c>
      <c r="CJ17" s="331"/>
      <c r="CK17" s="332"/>
      <c r="CL17" s="332"/>
      <c r="CM17" s="332"/>
      <c r="CN17" s="332"/>
      <c r="CO17" s="333"/>
      <c r="CP17" s="328"/>
      <c r="CQ17" s="329"/>
      <c r="CR17" s="329"/>
      <c r="CS17" s="329"/>
      <c r="CT17" s="329"/>
      <c r="CU17" s="330"/>
      <c r="CV17" s="319" t="str">
        <f>'[8]Отчет'!$Y$11</f>
        <v>3.4.9.1</v>
      </c>
      <c r="CW17" s="320"/>
      <c r="CX17" s="320"/>
      <c r="CY17" s="320"/>
      <c r="CZ17" s="321"/>
      <c r="DA17" s="319" t="str">
        <f>'[8]Отчет'!$Z$11</f>
        <v>4.4</v>
      </c>
      <c r="DB17" s="320"/>
      <c r="DC17" s="320"/>
      <c r="DD17" s="320"/>
      <c r="DE17" s="321"/>
      <c r="DF17" s="84"/>
      <c r="DG17" s="85"/>
      <c r="DH17" s="92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</row>
    <row r="18" spans="1:210" ht="30" customHeight="1">
      <c r="A18" s="301" t="s">
        <v>216</v>
      </c>
      <c r="B18" s="302"/>
      <c r="C18" s="302"/>
      <c r="D18" s="302"/>
      <c r="E18" s="302"/>
      <c r="F18" s="303"/>
      <c r="G18" s="159" t="str">
        <f>G17</f>
        <v>ООО "Энергосеть" </v>
      </c>
      <c r="H18" s="160"/>
      <c r="I18" s="160"/>
      <c r="J18" s="160"/>
      <c r="K18" s="160"/>
      <c r="L18" s="161"/>
      <c r="M18" s="109" t="str">
        <f>M17</f>
        <v>ТП</v>
      </c>
      <c r="N18" s="102" t="str">
        <f>'[8]Отчет'!$D$17</f>
        <v>ТП-1803(2CШ)</v>
      </c>
      <c r="O18" s="102" t="str">
        <f t="shared" si="1"/>
        <v>10 (10.5)</v>
      </c>
      <c r="P18" s="288" t="str">
        <f>'[8]Отчет'!$F$17</f>
        <v>08,45 2023.09.14</v>
      </c>
      <c r="Q18" s="181"/>
      <c r="R18" s="181"/>
      <c r="S18" s="181"/>
      <c r="T18" s="181"/>
      <c r="U18" s="182"/>
      <c r="V18" s="183" t="str">
        <f>'[8]Отчет'!$G$17</f>
        <v>09,05 2023.09.14</v>
      </c>
      <c r="W18" s="184"/>
      <c r="X18" s="184"/>
      <c r="Y18" s="184"/>
      <c r="Z18" s="184"/>
      <c r="AA18" s="185"/>
      <c r="AB18" s="83" t="str">
        <f>AB17</f>
        <v>В</v>
      </c>
      <c r="AC18" s="102">
        <f>'[8]Отчет'!$I$17</f>
        <v>0.33</v>
      </c>
      <c r="AD18" s="3"/>
      <c r="AE18" s="3"/>
      <c r="AF18" s="359" t="str">
        <f>'[8]Отчет'!$J$17</f>
        <v>ТП-1803(2CШ)</v>
      </c>
      <c r="AG18" s="360"/>
      <c r="AH18" s="360"/>
      <c r="AI18" s="360"/>
      <c r="AJ18" s="360"/>
      <c r="AK18" s="360"/>
      <c r="AL18" s="361"/>
      <c r="AM18" s="313" t="s">
        <v>122</v>
      </c>
      <c r="AN18" s="314"/>
      <c r="AO18" s="314"/>
      <c r="AP18" s="314"/>
      <c r="AQ18" s="314"/>
      <c r="AR18" s="314"/>
      <c r="AS18" s="315"/>
      <c r="AT18" s="362"/>
      <c r="AU18" s="363"/>
      <c r="AV18" s="363"/>
      <c r="AW18" s="363"/>
      <c r="AX18" s="363"/>
      <c r="AY18" s="363"/>
      <c r="AZ18" s="364"/>
      <c r="BA18" s="207">
        <v>1</v>
      </c>
      <c r="BB18" s="208"/>
      <c r="BC18" s="208"/>
      <c r="BD18" s="208"/>
      <c r="BE18" s="208"/>
      <c r="BF18" s="209"/>
      <c r="BG18" s="192"/>
      <c r="BH18" s="193"/>
      <c r="BI18" s="193"/>
      <c r="BJ18" s="193"/>
      <c r="BK18" s="193"/>
      <c r="BL18" s="194"/>
      <c r="BM18" s="192"/>
      <c r="BN18" s="193"/>
      <c r="BO18" s="193"/>
      <c r="BP18" s="193"/>
      <c r="BQ18" s="193"/>
      <c r="BR18" s="194"/>
      <c r="BS18" s="198">
        <v>1</v>
      </c>
      <c r="BT18" s="199"/>
      <c r="BU18" s="199"/>
      <c r="BV18" s="199"/>
      <c r="BW18" s="200"/>
      <c r="BX18" s="22"/>
      <c r="BY18" s="22"/>
      <c r="BZ18" s="17">
        <v>1</v>
      </c>
      <c r="CA18" s="1"/>
      <c r="CB18" s="207"/>
      <c r="CC18" s="208"/>
      <c r="CD18" s="208"/>
      <c r="CE18" s="208"/>
      <c r="CF18" s="208"/>
      <c r="CG18" s="209"/>
      <c r="CH18" s="2"/>
      <c r="CI18" s="118">
        <v>12.048</v>
      </c>
      <c r="CJ18" s="207"/>
      <c r="CK18" s="208"/>
      <c r="CL18" s="208"/>
      <c r="CM18" s="208"/>
      <c r="CN18" s="208"/>
      <c r="CO18" s="209"/>
      <c r="CP18" s="177"/>
      <c r="CQ18" s="178"/>
      <c r="CR18" s="178"/>
      <c r="CS18" s="178"/>
      <c r="CT18" s="178"/>
      <c r="CU18" s="179"/>
      <c r="CV18" s="198" t="str">
        <f>'[8]Отчет'!$Y$17</f>
        <v>3.4.9.1</v>
      </c>
      <c r="CW18" s="199"/>
      <c r="CX18" s="199"/>
      <c r="CY18" s="199"/>
      <c r="CZ18" s="200"/>
      <c r="DA18" s="177"/>
      <c r="DB18" s="178"/>
      <c r="DC18" s="178"/>
      <c r="DD18" s="178"/>
      <c r="DE18" s="179"/>
      <c r="DF18" s="22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</row>
    <row r="19" spans="1:210" ht="27.75" customHeight="1">
      <c r="A19" s="301" t="s">
        <v>217</v>
      </c>
      <c r="B19" s="302"/>
      <c r="C19" s="302"/>
      <c r="D19" s="302"/>
      <c r="E19" s="302"/>
      <c r="F19" s="303"/>
      <c r="G19" s="159" t="str">
        <f>G18</f>
        <v>ООО "Энергосеть" </v>
      </c>
      <c r="H19" s="160"/>
      <c r="I19" s="160"/>
      <c r="J19" s="160"/>
      <c r="K19" s="160"/>
      <c r="L19" s="161"/>
      <c r="M19" s="109" t="str">
        <f>'[7]Отчет'!$C$18</f>
        <v>ТП</v>
      </c>
      <c r="N19" s="79" t="s">
        <v>208</v>
      </c>
      <c r="O19" s="102" t="str">
        <f t="shared" si="1"/>
        <v>10 (10.5)</v>
      </c>
      <c r="P19" s="288" t="str">
        <f>'[8]Отчет'!$F$18</f>
        <v>16,40 2023.09.16</v>
      </c>
      <c r="Q19" s="181"/>
      <c r="R19" s="181"/>
      <c r="S19" s="181"/>
      <c r="T19" s="181"/>
      <c r="U19" s="182"/>
      <c r="V19" s="183" t="str">
        <f>'[8]Отчет'!$G$18</f>
        <v>17,50 2023.09.16</v>
      </c>
      <c r="W19" s="184"/>
      <c r="X19" s="184"/>
      <c r="Y19" s="184"/>
      <c r="Z19" s="184"/>
      <c r="AA19" s="185"/>
      <c r="AB19" s="83" t="str">
        <f>AB16</f>
        <v>В</v>
      </c>
      <c r="AC19" s="102">
        <f>'[8]Отчет'!$I$18</f>
        <v>1.17</v>
      </c>
      <c r="AD19" s="3"/>
      <c r="AE19" s="3"/>
      <c r="AF19" s="359" t="str">
        <f>'[8]Отчет'!$J$18</f>
        <v> КТПМ 4286</v>
      </c>
      <c r="AG19" s="360"/>
      <c r="AH19" s="360"/>
      <c r="AI19" s="360"/>
      <c r="AJ19" s="360"/>
      <c r="AK19" s="360"/>
      <c r="AL19" s="361"/>
      <c r="AM19" s="313" t="s">
        <v>122</v>
      </c>
      <c r="AN19" s="314"/>
      <c r="AO19" s="314"/>
      <c r="AP19" s="314"/>
      <c r="AQ19" s="314"/>
      <c r="AR19" s="314"/>
      <c r="AS19" s="315"/>
      <c r="AT19" s="359"/>
      <c r="AU19" s="360"/>
      <c r="AV19" s="360"/>
      <c r="AW19" s="360"/>
      <c r="AX19" s="360"/>
      <c r="AY19" s="360"/>
      <c r="AZ19" s="361"/>
      <c r="BA19" s="198">
        <f>BG19+BM19+BS19</f>
        <v>1</v>
      </c>
      <c r="BB19" s="208"/>
      <c r="BC19" s="208"/>
      <c r="BD19" s="208"/>
      <c r="BE19" s="208"/>
      <c r="BF19" s="209"/>
      <c r="BG19" s="198"/>
      <c r="BH19" s="199"/>
      <c r="BI19" s="199"/>
      <c r="BJ19" s="199"/>
      <c r="BK19" s="199"/>
      <c r="BL19" s="200"/>
      <c r="BM19" s="198"/>
      <c r="BN19" s="199"/>
      <c r="BO19" s="199"/>
      <c r="BP19" s="199"/>
      <c r="BQ19" s="199"/>
      <c r="BR19" s="200"/>
      <c r="BS19" s="192">
        <v>1</v>
      </c>
      <c r="BT19" s="193"/>
      <c r="BU19" s="193"/>
      <c r="BV19" s="193"/>
      <c r="BW19" s="194"/>
      <c r="BX19" s="1"/>
      <c r="BY19" s="1"/>
      <c r="BZ19" s="17">
        <v>1</v>
      </c>
      <c r="CA19" s="1"/>
      <c r="CB19" s="207"/>
      <c r="CC19" s="208"/>
      <c r="CD19" s="208"/>
      <c r="CE19" s="208"/>
      <c r="CF19" s="208"/>
      <c r="CG19" s="209"/>
      <c r="CH19" s="2"/>
      <c r="CI19" s="118">
        <v>0</v>
      </c>
      <c r="CJ19" s="207"/>
      <c r="CK19" s="208"/>
      <c r="CL19" s="208"/>
      <c r="CM19" s="208"/>
      <c r="CN19" s="208"/>
      <c r="CO19" s="209"/>
      <c r="CP19" s="177"/>
      <c r="CQ19" s="178"/>
      <c r="CR19" s="178"/>
      <c r="CS19" s="178"/>
      <c r="CT19" s="178"/>
      <c r="CU19" s="179"/>
      <c r="CV19" s="198" t="str">
        <f>'[8]Отчет'!$Y$18</f>
        <v>3.4.9.1</v>
      </c>
      <c r="CW19" s="199"/>
      <c r="CX19" s="199"/>
      <c r="CY19" s="199"/>
      <c r="CZ19" s="200"/>
      <c r="DA19" s="198" t="str">
        <f>'[8]Отчет'!$Z$18</f>
        <v>4.21</v>
      </c>
      <c r="DB19" s="199"/>
      <c r="DC19" s="199"/>
      <c r="DD19" s="199"/>
      <c r="DE19" s="200"/>
      <c r="DF19" s="22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</row>
    <row r="20" spans="1:210" ht="30.75" customHeight="1">
      <c r="A20" s="301" t="s">
        <v>218</v>
      </c>
      <c r="B20" s="302"/>
      <c r="C20" s="302"/>
      <c r="D20" s="302"/>
      <c r="E20" s="302"/>
      <c r="F20" s="303"/>
      <c r="G20" s="159" t="str">
        <f>G19</f>
        <v>ООО "Энергосеть" </v>
      </c>
      <c r="H20" s="160"/>
      <c r="I20" s="160"/>
      <c r="J20" s="160"/>
      <c r="K20" s="160"/>
      <c r="L20" s="161"/>
      <c r="M20" s="109" t="str">
        <f>M19</f>
        <v>ТП</v>
      </c>
      <c r="N20" s="79" t="s">
        <v>209</v>
      </c>
      <c r="O20" s="102" t="str">
        <f t="shared" si="1"/>
        <v>10 (10.5)</v>
      </c>
      <c r="P20" s="288" t="str">
        <f>'[8]Отчет'!$F$19</f>
        <v>22,40 2023.09.16</v>
      </c>
      <c r="Q20" s="181"/>
      <c r="R20" s="181"/>
      <c r="S20" s="181"/>
      <c r="T20" s="181"/>
      <c r="U20" s="182"/>
      <c r="V20" s="183" t="str">
        <f>'[8]Отчет'!$G$19</f>
        <v>01,46 2023.09.17</v>
      </c>
      <c r="W20" s="184"/>
      <c r="X20" s="184"/>
      <c r="Y20" s="184"/>
      <c r="Z20" s="184"/>
      <c r="AA20" s="185"/>
      <c r="AB20" s="83" t="str">
        <f>AB17</f>
        <v>В</v>
      </c>
      <c r="AC20" s="102">
        <f>'[8]Отчет'!$I$19</f>
        <v>3.1</v>
      </c>
      <c r="AD20" s="3"/>
      <c r="AE20" s="3"/>
      <c r="AF20" s="359" t="str">
        <f>'[8]Отчет'!$J$19</f>
        <v>КТПМ-20Ж-30</v>
      </c>
      <c r="AG20" s="360"/>
      <c r="AH20" s="360"/>
      <c r="AI20" s="360"/>
      <c r="AJ20" s="360"/>
      <c r="AK20" s="360"/>
      <c r="AL20" s="361"/>
      <c r="AM20" s="313" t="s">
        <v>122</v>
      </c>
      <c r="AN20" s="314"/>
      <c r="AO20" s="314"/>
      <c r="AP20" s="314"/>
      <c r="AQ20" s="314"/>
      <c r="AR20" s="314"/>
      <c r="AS20" s="315"/>
      <c r="AT20" s="359"/>
      <c r="AU20" s="360"/>
      <c r="AV20" s="360"/>
      <c r="AW20" s="360"/>
      <c r="AX20" s="360"/>
      <c r="AY20" s="360"/>
      <c r="AZ20" s="361"/>
      <c r="BA20" s="198">
        <v>3</v>
      </c>
      <c r="BB20" s="208"/>
      <c r="BC20" s="208"/>
      <c r="BD20" s="208"/>
      <c r="BE20" s="208"/>
      <c r="BF20" s="209"/>
      <c r="BG20" s="198"/>
      <c r="BH20" s="199"/>
      <c r="BI20" s="199"/>
      <c r="BJ20" s="199"/>
      <c r="BK20" s="199"/>
      <c r="BL20" s="200"/>
      <c r="BM20" s="198"/>
      <c r="BN20" s="199"/>
      <c r="BO20" s="199"/>
      <c r="BP20" s="199"/>
      <c r="BQ20" s="199"/>
      <c r="BR20" s="200"/>
      <c r="BS20" s="192">
        <v>2</v>
      </c>
      <c r="BT20" s="193"/>
      <c r="BU20" s="193"/>
      <c r="BV20" s="193"/>
      <c r="BW20" s="194"/>
      <c r="BX20" s="1"/>
      <c r="BY20" s="1"/>
      <c r="BZ20" s="17">
        <v>2</v>
      </c>
      <c r="CA20" s="1"/>
      <c r="CB20" s="207">
        <v>1</v>
      </c>
      <c r="CC20" s="208"/>
      <c r="CD20" s="208"/>
      <c r="CE20" s="208"/>
      <c r="CF20" s="208"/>
      <c r="CG20" s="209"/>
      <c r="CH20" s="2"/>
      <c r="CI20" s="118">
        <v>0</v>
      </c>
      <c r="CJ20" s="207"/>
      <c r="CK20" s="208"/>
      <c r="CL20" s="208"/>
      <c r="CM20" s="208"/>
      <c r="CN20" s="208"/>
      <c r="CO20" s="209"/>
      <c r="CP20" s="177"/>
      <c r="CQ20" s="178"/>
      <c r="CR20" s="178"/>
      <c r="CS20" s="178"/>
      <c r="CT20" s="178"/>
      <c r="CU20" s="179"/>
      <c r="CV20" s="198" t="str">
        <f>'[8]Отчет'!$Y$19</f>
        <v>3.4.14</v>
      </c>
      <c r="CW20" s="199"/>
      <c r="CX20" s="199"/>
      <c r="CY20" s="199"/>
      <c r="CZ20" s="200"/>
      <c r="DA20" s="198" t="str">
        <f>'[8]Отчет'!$Z$19</f>
        <v>4.13</v>
      </c>
      <c r="DB20" s="199"/>
      <c r="DC20" s="199"/>
      <c r="DD20" s="199"/>
      <c r="DE20" s="200"/>
      <c r="DF20" s="22"/>
      <c r="DG20" s="69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</row>
    <row r="21" spans="1:210" ht="30" customHeight="1">
      <c r="A21" s="301" t="s">
        <v>219</v>
      </c>
      <c r="B21" s="302"/>
      <c r="C21" s="302"/>
      <c r="D21" s="302"/>
      <c r="E21" s="302"/>
      <c r="F21" s="303"/>
      <c r="G21" s="159" t="str">
        <f>G20</f>
        <v>ООО "Энергосеть" </v>
      </c>
      <c r="H21" s="160"/>
      <c r="I21" s="160"/>
      <c r="J21" s="160"/>
      <c r="K21" s="160"/>
      <c r="L21" s="161"/>
      <c r="M21" s="109" t="s">
        <v>54</v>
      </c>
      <c r="N21" s="79" t="s">
        <v>210</v>
      </c>
      <c r="O21" s="102" t="str">
        <f>'[8]Отчет'!$E$20</f>
        <v>6 (6.3)</v>
      </c>
      <c r="P21" s="288" t="str">
        <f>'[8]Отчет'!$F$20</f>
        <v>17,48 2023.09.26</v>
      </c>
      <c r="Q21" s="181"/>
      <c r="R21" s="181"/>
      <c r="S21" s="181"/>
      <c r="T21" s="181"/>
      <c r="U21" s="182"/>
      <c r="V21" s="183" t="str">
        <f>'[8]Отчет'!$G$20</f>
        <v>19,02 2023.09.26</v>
      </c>
      <c r="W21" s="184"/>
      <c r="X21" s="184"/>
      <c r="Y21" s="184"/>
      <c r="Z21" s="184"/>
      <c r="AA21" s="185"/>
      <c r="AB21" s="83" t="str">
        <f>AB18</f>
        <v>В</v>
      </c>
      <c r="AC21" s="102">
        <f>'[8]Отчет'!$I$20</f>
        <v>1.23</v>
      </c>
      <c r="AD21" s="3"/>
      <c r="AE21" s="3"/>
      <c r="AF21" s="359" t="str">
        <f>'[8]Отчет'!$J$20</f>
        <v> ТП-21/1 2 СШ</v>
      </c>
      <c r="AG21" s="360"/>
      <c r="AH21" s="360"/>
      <c r="AI21" s="360"/>
      <c r="AJ21" s="360"/>
      <c r="AK21" s="360"/>
      <c r="AL21" s="361"/>
      <c r="AM21" s="313" t="s">
        <v>122</v>
      </c>
      <c r="AN21" s="314"/>
      <c r="AO21" s="314"/>
      <c r="AP21" s="314"/>
      <c r="AQ21" s="314"/>
      <c r="AR21" s="314"/>
      <c r="AS21" s="315"/>
      <c r="AT21" s="359"/>
      <c r="AU21" s="360"/>
      <c r="AV21" s="360"/>
      <c r="AW21" s="360"/>
      <c r="AX21" s="360"/>
      <c r="AY21" s="360"/>
      <c r="AZ21" s="361"/>
      <c r="BA21" s="198">
        <f aca="true" t="shared" si="2" ref="BA21:BA43">BG21+BM21+BS21</f>
        <v>1</v>
      </c>
      <c r="BB21" s="208"/>
      <c r="BC21" s="208"/>
      <c r="BD21" s="208"/>
      <c r="BE21" s="208"/>
      <c r="BF21" s="209"/>
      <c r="BG21" s="198"/>
      <c r="BH21" s="199"/>
      <c r="BI21" s="199"/>
      <c r="BJ21" s="199"/>
      <c r="BK21" s="199"/>
      <c r="BL21" s="200"/>
      <c r="BM21" s="198"/>
      <c r="BN21" s="199"/>
      <c r="BO21" s="199"/>
      <c r="BP21" s="199"/>
      <c r="BQ21" s="199"/>
      <c r="BR21" s="200"/>
      <c r="BS21" s="192">
        <v>1</v>
      </c>
      <c r="BT21" s="193"/>
      <c r="BU21" s="193"/>
      <c r="BV21" s="193"/>
      <c r="BW21" s="194"/>
      <c r="BX21" s="1"/>
      <c r="BY21" s="1"/>
      <c r="BZ21" s="12">
        <v>1</v>
      </c>
      <c r="CA21" s="1"/>
      <c r="CB21" s="207"/>
      <c r="CC21" s="208"/>
      <c r="CD21" s="208"/>
      <c r="CE21" s="208"/>
      <c r="CF21" s="208"/>
      <c r="CG21" s="209"/>
      <c r="CH21" s="2"/>
      <c r="CI21" s="118">
        <v>42.17</v>
      </c>
      <c r="CJ21" s="207"/>
      <c r="CK21" s="208"/>
      <c r="CL21" s="208"/>
      <c r="CM21" s="208"/>
      <c r="CN21" s="208"/>
      <c r="CO21" s="209"/>
      <c r="CP21" s="177"/>
      <c r="CQ21" s="178"/>
      <c r="CR21" s="178"/>
      <c r="CS21" s="178"/>
      <c r="CT21" s="178"/>
      <c r="CU21" s="179"/>
      <c r="CV21" s="198" t="str">
        <f>'[8]Отчет'!$Y$20</f>
        <v>3.4.8</v>
      </c>
      <c r="CW21" s="199"/>
      <c r="CX21" s="199"/>
      <c r="CY21" s="199"/>
      <c r="CZ21" s="200"/>
      <c r="DA21" s="198">
        <f>'[8]Отчет'!$AA$20</f>
        <v>0</v>
      </c>
      <c r="DB21" s="199"/>
      <c r="DC21" s="199"/>
      <c r="DD21" s="199"/>
      <c r="DE21" s="200"/>
      <c r="DF21" s="1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</row>
    <row r="22" spans="1:210" ht="29.25" customHeight="1">
      <c r="A22" s="301"/>
      <c r="B22" s="302"/>
      <c r="C22" s="302"/>
      <c r="D22" s="302"/>
      <c r="E22" s="302"/>
      <c r="F22" s="303"/>
      <c r="G22" s="159"/>
      <c r="H22" s="160"/>
      <c r="I22" s="160"/>
      <c r="J22" s="160"/>
      <c r="K22" s="160"/>
      <c r="L22" s="161"/>
      <c r="M22" s="109"/>
      <c r="N22" s="79"/>
      <c r="O22" s="102"/>
      <c r="P22" s="288"/>
      <c r="Q22" s="181"/>
      <c r="R22" s="181"/>
      <c r="S22" s="181"/>
      <c r="T22" s="181"/>
      <c r="U22" s="182"/>
      <c r="V22" s="183"/>
      <c r="W22" s="184"/>
      <c r="X22" s="184"/>
      <c r="Y22" s="184"/>
      <c r="Z22" s="184"/>
      <c r="AA22" s="185"/>
      <c r="AB22" s="83"/>
      <c r="AC22" s="102"/>
      <c r="AD22" s="3"/>
      <c r="AE22" s="3"/>
      <c r="AF22" s="359"/>
      <c r="AG22" s="360"/>
      <c r="AH22" s="360"/>
      <c r="AI22" s="360"/>
      <c r="AJ22" s="360"/>
      <c r="AK22" s="360"/>
      <c r="AL22" s="361"/>
      <c r="AM22" s="313" t="s">
        <v>122</v>
      </c>
      <c r="AN22" s="314"/>
      <c r="AO22" s="314"/>
      <c r="AP22" s="314"/>
      <c r="AQ22" s="314"/>
      <c r="AR22" s="314"/>
      <c r="AS22" s="315"/>
      <c r="AT22" s="359"/>
      <c r="AU22" s="360"/>
      <c r="AV22" s="360"/>
      <c r="AW22" s="360"/>
      <c r="AX22" s="360"/>
      <c r="AY22" s="360"/>
      <c r="AZ22" s="361"/>
      <c r="BA22" s="198">
        <f t="shared" si="2"/>
        <v>0</v>
      </c>
      <c r="BB22" s="208"/>
      <c r="BC22" s="208"/>
      <c r="BD22" s="208"/>
      <c r="BE22" s="208"/>
      <c r="BF22" s="209"/>
      <c r="BG22" s="198"/>
      <c r="BH22" s="199"/>
      <c r="BI22" s="199"/>
      <c r="BJ22" s="199"/>
      <c r="BK22" s="199"/>
      <c r="BL22" s="200"/>
      <c r="BM22" s="198"/>
      <c r="BN22" s="199"/>
      <c r="BO22" s="199"/>
      <c r="BP22" s="199"/>
      <c r="BQ22" s="199"/>
      <c r="BR22" s="200"/>
      <c r="BS22" s="192"/>
      <c r="BT22" s="193"/>
      <c r="BU22" s="193"/>
      <c r="BV22" s="193"/>
      <c r="BW22" s="194"/>
      <c r="BX22" s="1"/>
      <c r="BY22" s="1"/>
      <c r="BZ22" s="12"/>
      <c r="CA22" s="1"/>
      <c r="CB22" s="207"/>
      <c r="CC22" s="208"/>
      <c r="CD22" s="208"/>
      <c r="CE22" s="208"/>
      <c r="CF22" s="208"/>
      <c r="CG22" s="209"/>
      <c r="CH22" s="2"/>
      <c r="CI22" s="118"/>
      <c r="CJ22" s="207"/>
      <c r="CK22" s="208"/>
      <c r="CL22" s="208"/>
      <c r="CM22" s="208"/>
      <c r="CN22" s="208"/>
      <c r="CO22" s="209"/>
      <c r="CP22" s="177"/>
      <c r="CQ22" s="178"/>
      <c r="CR22" s="178"/>
      <c r="CS22" s="178"/>
      <c r="CT22" s="178"/>
      <c r="CU22" s="179"/>
      <c r="CV22" s="198"/>
      <c r="CW22" s="199"/>
      <c r="CX22" s="199"/>
      <c r="CY22" s="199"/>
      <c r="CZ22" s="200"/>
      <c r="DA22" s="198"/>
      <c r="DB22" s="199"/>
      <c r="DC22" s="199"/>
      <c r="DD22" s="199"/>
      <c r="DE22" s="200"/>
      <c r="DF22" s="1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</row>
    <row r="23" spans="1:210" ht="36" customHeight="1" hidden="1" outlineLevel="1">
      <c r="A23" s="177"/>
      <c r="B23" s="178"/>
      <c r="C23" s="178"/>
      <c r="D23" s="178"/>
      <c r="E23" s="178"/>
      <c r="F23" s="179"/>
      <c r="G23" s="159"/>
      <c r="H23" s="160"/>
      <c r="I23" s="160"/>
      <c r="J23" s="160"/>
      <c r="K23" s="160"/>
      <c r="L23" s="161"/>
      <c r="M23" s="109"/>
      <c r="N23" s="79"/>
      <c r="O23" s="102"/>
      <c r="P23" s="288"/>
      <c r="Q23" s="181"/>
      <c r="R23" s="181"/>
      <c r="S23" s="181"/>
      <c r="T23" s="181"/>
      <c r="U23" s="182"/>
      <c r="V23" s="216"/>
      <c r="W23" s="217"/>
      <c r="X23" s="217"/>
      <c r="Y23" s="217"/>
      <c r="Z23" s="217"/>
      <c r="AA23" s="218"/>
      <c r="AB23" s="4"/>
      <c r="AC23" s="102"/>
      <c r="AD23" s="3"/>
      <c r="AE23" s="3"/>
      <c r="AF23" s="359"/>
      <c r="AG23" s="360"/>
      <c r="AH23" s="360"/>
      <c r="AI23" s="360"/>
      <c r="AJ23" s="360"/>
      <c r="AK23" s="360"/>
      <c r="AL23" s="361"/>
      <c r="AM23" s="195" t="s">
        <v>122</v>
      </c>
      <c r="AN23" s="196"/>
      <c r="AO23" s="196"/>
      <c r="AP23" s="196"/>
      <c r="AQ23" s="196"/>
      <c r="AR23" s="196"/>
      <c r="AS23" s="197"/>
      <c r="AT23" s="189" t="s">
        <v>122</v>
      </c>
      <c r="AU23" s="190"/>
      <c r="AV23" s="190"/>
      <c r="AW23" s="190"/>
      <c r="AX23" s="190"/>
      <c r="AY23" s="190"/>
      <c r="AZ23" s="191"/>
      <c r="BA23" s="198">
        <f t="shared" si="2"/>
        <v>0</v>
      </c>
      <c r="BB23" s="208"/>
      <c r="BC23" s="208"/>
      <c r="BD23" s="208"/>
      <c r="BE23" s="208"/>
      <c r="BF23" s="209"/>
      <c r="BG23" s="198"/>
      <c r="BH23" s="199"/>
      <c r="BI23" s="199"/>
      <c r="BJ23" s="199"/>
      <c r="BK23" s="199"/>
      <c r="BL23" s="200"/>
      <c r="BM23" s="198"/>
      <c r="BN23" s="199"/>
      <c r="BO23" s="199"/>
      <c r="BP23" s="199"/>
      <c r="BQ23" s="199"/>
      <c r="BR23" s="200"/>
      <c r="BS23" s="192"/>
      <c r="BT23" s="193"/>
      <c r="BU23" s="193"/>
      <c r="BV23" s="193"/>
      <c r="BW23" s="194"/>
      <c r="BX23" s="1"/>
      <c r="BY23" s="1"/>
      <c r="BZ23" s="12"/>
      <c r="CA23" s="1"/>
      <c r="CB23" s="207"/>
      <c r="CC23" s="208"/>
      <c r="CD23" s="208"/>
      <c r="CE23" s="208"/>
      <c r="CF23" s="208"/>
      <c r="CG23" s="209"/>
      <c r="CH23" s="2"/>
      <c r="CI23" s="118"/>
      <c r="CJ23" s="207"/>
      <c r="CK23" s="208"/>
      <c r="CL23" s="208"/>
      <c r="CM23" s="208"/>
      <c r="CN23" s="208"/>
      <c r="CO23" s="209"/>
      <c r="CP23" s="177"/>
      <c r="CQ23" s="178"/>
      <c r="CR23" s="178"/>
      <c r="CS23" s="178"/>
      <c r="CT23" s="178"/>
      <c r="CU23" s="179"/>
      <c r="CV23" s="198"/>
      <c r="CW23" s="199"/>
      <c r="CX23" s="199"/>
      <c r="CY23" s="199"/>
      <c r="CZ23" s="200"/>
      <c r="DA23" s="198"/>
      <c r="DB23" s="199"/>
      <c r="DC23" s="199"/>
      <c r="DD23" s="199"/>
      <c r="DE23" s="200"/>
      <c r="DF23" s="1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</row>
    <row r="24" spans="1:210" ht="36" customHeight="1" hidden="1" outlineLevel="1">
      <c r="A24" s="177"/>
      <c r="B24" s="178"/>
      <c r="C24" s="178"/>
      <c r="D24" s="178"/>
      <c r="E24" s="178"/>
      <c r="F24" s="179"/>
      <c r="G24" s="159"/>
      <c r="H24" s="160"/>
      <c r="I24" s="160"/>
      <c r="J24" s="160"/>
      <c r="K24" s="160"/>
      <c r="L24" s="161"/>
      <c r="M24" s="109"/>
      <c r="N24" s="79"/>
      <c r="O24" s="102"/>
      <c r="P24" s="288"/>
      <c r="Q24" s="181"/>
      <c r="R24" s="181"/>
      <c r="S24" s="181"/>
      <c r="T24" s="181"/>
      <c r="U24" s="182"/>
      <c r="V24" s="216"/>
      <c r="W24" s="217"/>
      <c r="X24" s="217"/>
      <c r="Y24" s="217"/>
      <c r="Z24" s="217"/>
      <c r="AA24" s="218"/>
      <c r="AB24" s="4"/>
      <c r="AC24" s="102"/>
      <c r="AD24" s="3"/>
      <c r="AE24" s="3"/>
      <c r="AF24" s="359"/>
      <c r="AG24" s="360"/>
      <c r="AH24" s="360"/>
      <c r="AI24" s="360"/>
      <c r="AJ24" s="360"/>
      <c r="AK24" s="360"/>
      <c r="AL24" s="361"/>
      <c r="AM24" s="195" t="s">
        <v>122</v>
      </c>
      <c r="AN24" s="196"/>
      <c r="AO24" s="196"/>
      <c r="AP24" s="196"/>
      <c r="AQ24" s="196"/>
      <c r="AR24" s="196"/>
      <c r="AS24" s="197"/>
      <c r="AT24" s="189" t="s">
        <v>122</v>
      </c>
      <c r="AU24" s="190"/>
      <c r="AV24" s="190"/>
      <c r="AW24" s="190"/>
      <c r="AX24" s="190"/>
      <c r="AY24" s="190"/>
      <c r="AZ24" s="191"/>
      <c r="BA24" s="198">
        <f t="shared" si="2"/>
        <v>0</v>
      </c>
      <c r="BB24" s="208"/>
      <c r="BC24" s="208"/>
      <c r="BD24" s="208"/>
      <c r="BE24" s="208"/>
      <c r="BF24" s="209"/>
      <c r="BG24" s="198"/>
      <c r="BH24" s="199"/>
      <c r="BI24" s="199"/>
      <c r="BJ24" s="199"/>
      <c r="BK24" s="199"/>
      <c r="BL24" s="200"/>
      <c r="BM24" s="198"/>
      <c r="BN24" s="199"/>
      <c r="BO24" s="199"/>
      <c r="BP24" s="199"/>
      <c r="BQ24" s="199"/>
      <c r="BR24" s="200"/>
      <c r="BS24" s="192"/>
      <c r="BT24" s="193"/>
      <c r="BU24" s="193"/>
      <c r="BV24" s="193"/>
      <c r="BW24" s="194"/>
      <c r="BX24" s="1"/>
      <c r="BY24" s="1"/>
      <c r="BZ24" s="12"/>
      <c r="CA24" s="1"/>
      <c r="CB24" s="207"/>
      <c r="CC24" s="208"/>
      <c r="CD24" s="208"/>
      <c r="CE24" s="208"/>
      <c r="CF24" s="208"/>
      <c r="CG24" s="209"/>
      <c r="CH24" s="2"/>
      <c r="CI24" s="118"/>
      <c r="CJ24" s="207"/>
      <c r="CK24" s="208"/>
      <c r="CL24" s="208"/>
      <c r="CM24" s="208"/>
      <c r="CN24" s="208"/>
      <c r="CO24" s="209"/>
      <c r="CP24" s="177"/>
      <c r="CQ24" s="178"/>
      <c r="CR24" s="178"/>
      <c r="CS24" s="178"/>
      <c r="CT24" s="178"/>
      <c r="CU24" s="179"/>
      <c r="CV24" s="198"/>
      <c r="CW24" s="199"/>
      <c r="CX24" s="199"/>
      <c r="CY24" s="199"/>
      <c r="CZ24" s="200"/>
      <c r="DA24" s="177"/>
      <c r="DB24" s="178"/>
      <c r="DC24" s="178"/>
      <c r="DD24" s="178"/>
      <c r="DE24" s="179"/>
      <c r="DF24" s="1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</row>
    <row r="25" spans="1:210" ht="36" customHeight="1" hidden="1" outlineLevel="1">
      <c r="A25" s="177"/>
      <c r="B25" s="178"/>
      <c r="C25" s="178"/>
      <c r="D25" s="178"/>
      <c r="E25" s="178"/>
      <c r="F25" s="179"/>
      <c r="G25" s="159"/>
      <c r="H25" s="160"/>
      <c r="I25" s="160"/>
      <c r="J25" s="160"/>
      <c r="K25" s="160"/>
      <c r="L25" s="161"/>
      <c r="M25" s="110"/>
      <c r="N25" s="79"/>
      <c r="O25" s="79"/>
      <c r="P25" s="288"/>
      <c r="Q25" s="181"/>
      <c r="R25" s="181"/>
      <c r="S25" s="181"/>
      <c r="T25" s="181"/>
      <c r="U25" s="182"/>
      <c r="V25" s="216"/>
      <c r="W25" s="217"/>
      <c r="X25" s="217"/>
      <c r="Y25" s="217"/>
      <c r="Z25" s="217"/>
      <c r="AA25" s="218"/>
      <c r="AB25" s="4"/>
      <c r="AC25" s="79"/>
      <c r="AD25" s="3"/>
      <c r="AE25" s="3"/>
      <c r="AF25" s="368"/>
      <c r="AG25" s="369"/>
      <c r="AH25" s="369"/>
      <c r="AI25" s="369"/>
      <c r="AJ25" s="369"/>
      <c r="AK25" s="369"/>
      <c r="AL25" s="370"/>
      <c r="AM25" s="195" t="s">
        <v>122</v>
      </c>
      <c r="AN25" s="196"/>
      <c r="AO25" s="196"/>
      <c r="AP25" s="196"/>
      <c r="AQ25" s="196"/>
      <c r="AR25" s="196"/>
      <c r="AS25" s="197"/>
      <c r="AT25" s="189" t="s">
        <v>122</v>
      </c>
      <c r="AU25" s="190"/>
      <c r="AV25" s="190"/>
      <c r="AW25" s="190"/>
      <c r="AX25" s="190"/>
      <c r="AY25" s="190"/>
      <c r="AZ25" s="191"/>
      <c r="BA25" s="198">
        <f t="shared" si="2"/>
        <v>0</v>
      </c>
      <c r="BB25" s="208"/>
      <c r="BC25" s="208"/>
      <c r="BD25" s="208"/>
      <c r="BE25" s="208"/>
      <c r="BF25" s="209"/>
      <c r="BG25" s="198"/>
      <c r="BH25" s="199"/>
      <c r="BI25" s="199"/>
      <c r="BJ25" s="199"/>
      <c r="BK25" s="199"/>
      <c r="BL25" s="200"/>
      <c r="BM25" s="198"/>
      <c r="BN25" s="199"/>
      <c r="BO25" s="199"/>
      <c r="BP25" s="199"/>
      <c r="BQ25" s="199"/>
      <c r="BR25" s="200"/>
      <c r="BS25" s="192"/>
      <c r="BT25" s="193"/>
      <c r="BU25" s="193"/>
      <c r="BV25" s="193"/>
      <c r="BW25" s="194"/>
      <c r="BX25" s="1"/>
      <c r="BY25" s="1"/>
      <c r="BZ25" s="12"/>
      <c r="CA25" s="1"/>
      <c r="CB25" s="207"/>
      <c r="CC25" s="208"/>
      <c r="CD25" s="208"/>
      <c r="CE25" s="208"/>
      <c r="CF25" s="208"/>
      <c r="CG25" s="209"/>
      <c r="CH25" s="2"/>
      <c r="CI25" s="118"/>
      <c r="CJ25" s="207"/>
      <c r="CK25" s="208"/>
      <c r="CL25" s="208"/>
      <c r="CM25" s="208"/>
      <c r="CN25" s="208"/>
      <c r="CO25" s="209"/>
      <c r="CP25" s="177"/>
      <c r="CQ25" s="178"/>
      <c r="CR25" s="178"/>
      <c r="CS25" s="178"/>
      <c r="CT25" s="178"/>
      <c r="CU25" s="179"/>
      <c r="CV25" s="198"/>
      <c r="CW25" s="199"/>
      <c r="CX25" s="199"/>
      <c r="CY25" s="199"/>
      <c r="CZ25" s="200"/>
      <c r="DA25" s="177"/>
      <c r="DB25" s="178"/>
      <c r="DC25" s="178"/>
      <c r="DD25" s="178"/>
      <c r="DE25" s="179"/>
      <c r="DF25" s="1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</row>
    <row r="26" spans="1:210" ht="36" customHeight="1" hidden="1" outlineLevel="1">
      <c r="A26" s="177"/>
      <c r="B26" s="178"/>
      <c r="C26" s="178"/>
      <c r="D26" s="178"/>
      <c r="E26" s="178"/>
      <c r="F26" s="179"/>
      <c r="G26" s="159"/>
      <c r="H26" s="160"/>
      <c r="I26" s="160"/>
      <c r="J26" s="160"/>
      <c r="K26" s="160"/>
      <c r="L26" s="161"/>
      <c r="M26" s="109"/>
      <c r="N26" s="79"/>
      <c r="O26" s="102"/>
      <c r="P26" s="288"/>
      <c r="Q26" s="181"/>
      <c r="R26" s="181"/>
      <c r="S26" s="181"/>
      <c r="T26" s="181"/>
      <c r="U26" s="182"/>
      <c r="V26" s="216"/>
      <c r="W26" s="217"/>
      <c r="X26" s="217"/>
      <c r="Y26" s="217"/>
      <c r="Z26" s="217"/>
      <c r="AA26" s="218"/>
      <c r="AB26" s="4"/>
      <c r="AC26" s="102"/>
      <c r="AD26" s="3"/>
      <c r="AE26" s="3"/>
      <c r="AF26" s="359"/>
      <c r="AG26" s="360"/>
      <c r="AH26" s="360"/>
      <c r="AI26" s="360"/>
      <c r="AJ26" s="360"/>
      <c r="AK26" s="360"/>
      <c r="AL26" s="361"/>
      <c r="AM26" s="195" t="s">
        <v>122</v>
      </c>
      <c r="AN26" s="196"/>
      <c r="AO26" s="196"/>
      <c r="AP26" s="196"/>
      <c r="AQ26" s="196"/>
      <c r="AR26" s="196"/>
      <c r="AS26" s="197"/>
      <c r="AT26" s="189" t="s">
        <v>122</v>
      </c>
      <c r="AU26" s="190"/>
      <c r="AV26" s="190"/>
      <c r="AW26" s="190"/>
      <c r="AX26" s="190"/>
      <c r="AY26" s="190"/>
      <c r="AZ26" s="191"/>
      <c r="BA26" s="198">
        <f t="shared" si="2"/>
        <v>0</v>
      </c>
      <c r="BB26" s="208"/>
      <c r="BC26" s="208"/>
      <c r="BD26" s="208"/>
      <c r="BE26" s="208"/>
      <c r="BF26" s="209"/>
      <c r="BG26" s="198"/>
      <c r="BH26" s="199"/>
      <c r="BI26" s="199"/>
      <c r="BJ26" s="199"/>
      <c r="BK26" s="199"/>
      <c r="BL26" s="200"/>
      <c r="BM26" s="198"/>
      <c r="BN26" s="199"/>
      <c r="BO26" s="199"/>
      <c r="BP26" s="199"/>
      <c r="BQ26" s="199"/>
      <c r="BR26" s="200"/>
      <c r="BS26" s="192"/>
      <c r="BT26" s="193"/>
      <c r="BU26" s="193"/>
      <c r="BV26" s="193"/>
      <c r="BW26" s="194"/>
      <c r="BX26" s="1"/>
      <c r="BY26" s="1"/>
      <c r="BZ26" s="12"/>
      <c r="CA26" s="1"/>
      <c r="CB26" s="207"/>
      <c r="CC26" s="208"/>
      <c r="CD26" s="208"/>
      <c r="CE26" s="208"/>
      <c r="CF26" s="208"/>
      <c r="CG26" s="209"/>
      <c r="CH26" s="2"/>
      <c r="CI26" s="118"/>
      <c r="CJ26" s="207"/>
      <c r="CK26" s="208"/>
      <c r="CL26" s="208"/>
      <c r="CM26" s="208"/>
      <c r="CN26" s="208"/>
      <c r="CO26" s="209"/>
      <c r="CP26" s="177"/>
      <c r="CQ26" s="178"/>
      <c r="CR26" s="178"/>
      <c r="CS26" s="178"/>
      <c r="CT26" s="178"/>
      <c r="CU26" s="179"/>
      <c r="CV26" s="198"/>
      <c r="CW26" s="199"/>
      <c r="CX26" s="199"/>
      <c r="CY26" s="199"/>
      <c r="CZ26" s="200"/>
      <c r="DA26" s="177"/>
      <c r="DB26" s="178"/>
      <c r="DC26" s="178"/>
      <c r="DD26" s="178"/>
      <c r="DE26" s="179"/>
      <c r="DF26" s="1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</row>
    <row r="27" spans="1:210" ht="36" customHeight="1" hidden="1" outlineLevel="1">
      <c r="A27" s="177"/>
      <c r="B27" s="178"/>
      <c r="C27" s="178"/>
      <c r="D27" s="178"/>
      <c r="E27" s="178"/>
      <c r="F27" s="179"/>
      <c r="G27" s="159"/>
      <c r="H27" s="160"/>
      <c r="I27" s="160"/>
      <c r="J27" s="160"/>
      <c r="K27" s="160"/>
      <c r="L27" s="161"/>
      <c r="M27" s="109"/>
      <c r="N27" s="79"/>
      <c r="O27" s="102"/>
      <c r="P27" s="288"/>
      <c r="Q27" s="181"/>
      <c r="R27" s="181"/>
      <c r="S27" s="181"/>
      <c r="T27" s="181"/>
      <c r="U27" s="182"/>
      <c r="V27" s="216"/>
      <c r="W27" s="217"/>
      <c r="X27" s="217"/>
      <c r="Y27" s="217"/>
      <c r="Z27" s="217"/>
      <c r="AA27" s="218"/>
      <c r="AB27" s="4"/>
      <c r="AC27" s="102"/>
      <c r="AD27" s="3"/>
      <c r="AE27" s="3"/>
      <c r="AF27" s="359"/>
      <c r="AG27" s="360"/>
      <c r="AH27" s="360"/>
      <c r="AI27" s="360"/>
      <c r="AJ27" s="360"/>
      <c r="AK27" s="360"/>
      <c r="AL27" s="361"/>
      <c r="AM27" s="195" t="s">
        <v>122</v>
      </c>
      <c r="AN27" s="196"/>
      <c r="AO27" s="196"/>
      <c r="AP27" s="196"/>
      <c r="AQ27" s="196"/>
      <c r="AR27" s="196"/>
      <c r="AS27" s="197"/>
      <c r="AT27" s="189" t="s">
        <v>122</v>
      </c>
      <c r="AU27" s="190"/>
      <c r="AV27" s="190"/>
      <c r="AW27" s="190"/>
      <c r="AX27" s="190"/>
      <c r="AY27" s="190"/>
      <c r="AZ27" s="191"/>
      <c r="BA27" s="198">
        <f t="shared" si="2"/>
        <v>0</v>
      </c>
      <c r="BB27" s="208"/>
      <c r="BC27" s="208"/>
      <c r="BD27" s="208"/>
      <c r="BE27" s="208"/>
      <c r="BF27" s="209"/>
      <c r="BG27" s="198"/>
      <c r="BH27" s="199"/>
      <c r="BI27" s="199"/>
      <c r="BJ27" s="199"/>
      <c r="BK27" s="199"/>
      <c r="BL27" s="200"/>
      <c r="BM27" s="198"/>
      <c r="BN27" s="199"/>
      <c r="BO27" s="199"/>
      <c r="BP27" s="199"/>
      <c r="BQ27" s="199"/>
      <c r="BR27" s="200"/>
      <c r="BS27" s="192"/>
      <c r="BT27" s="193"/>
      <c r="BU27" s="193"/>
      <c r="BV27" s="193"/>
      <c r="BW27" s="194"/>
      <c r="BX27" s="1"/>
      <c r="BY27" s="1"/>
      <c r="BZ27" s="12"/>
      <c r="CA27" s="1"/>
      <c r="CB27" s="207"/>
      <c r="CC27" s="208"/>
      <c r="CD27" s="208"/>
      <c r="CE27" s="208"/>
      <c r="CF27" s="208"/>
      <c r="CG27" s="209"/>
      <c r="CH27" s="2"/>
      <c r="CI27" s="118"/>
      <c r="CJ27" s="207"/>
      <c r="CK27" s="208"/>
      <c r="CL27" s="208"/>
      <c r="CM27" s="208"/>
      <c r="CN27" s="208"/>
      <c r="CO27" s="209"/>
      <c r="CP27" s="177"/>
      <c r="CQ27" s="178"/>
      <c r="CR27" s="178"/>
      <c r="CS27" s="178"/>
      <c r="CT27" s="178"/>
      <c r="CU27" s="179"/>
      <c r="CV27" s="198"/>
      <c r="CW27" s="199"/>
      <c r="CX27" s="199"/>
      <c r="CY27" s="199"/>
      <c r="CZ27" s="200"/>
      <c r="DA27" s="177"/>
      <c r="DB27" s="178"/>
      <c r="DC27" s="178"/>
      <c r="DD27" s="178"/>
      <c r="DE27" s="179"/>
      <c r="DF27" s="1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</row>
    <row r="28" spans="1:210" ht="36" customHeight="1" hidden="1" outlineLevel="1">
      <c r="A28" s="177"/>
      <c r="B28" s="178"/>
      <c r="C28" s="178"/>
      <c r="D28" s="178"/>
      <c r="E28" s="178"/>
      <c r="F28" s="179"/>
      <c r="G28" s="159"/>
      <c r="H28" s="160"/>
      <c r="I28" s="160"/>
      <c r="J28" s="160"/>
      <c r="K28" s="160"/>
      <c r="L28" s="161"/>
      <c r="M28" s="109"/>
      <c r="N28" s="79"/>
      <c r="O28" s="102"/>
      <c r="P28" s="288"/>
      <c r="Q28" s="181"/>
      <c r="R28" s="181"/>
      <c r="S28" s="181"/>
      <c r="T28" s="181"/>
      <c r="U28" s="182"/>
      <c r="V28" s="216"/>
      <c r="W28" s="217"/>
      <c r="X28" s="217"/>
      <c r="Y28" s="217"/>
      <c r="Z28" s="217"/>
      <c r="AA28" s="218"/>
      <c r="AB28" s="4"/>
      <c r="AC28" s="102"/>
      <c r="AD28" s="3"/>
      <c r="AE28" s="3"/>
      <c r="AF28" s="359"/>
      <c r="AG28" s="360"/>
      <c r="AH28" s="360"/>
      <c r="AI28" s="360"/>
      <c r="AJ28" s="360"/>
      <c r="AK28" s="360"/>
      <c r="AL28" s="361"/>
      <c r="AM28" s="195" t="s">
        <v>122</v>
      </c>
      <c r="AN28" s="196"/>
      <c r="AO28" s="196"/>
      <c r="AP28" s="196"/>
      <c r="AQ28" s="196"/>
      <c r="AR28" s="196"/>
      <c r="AS28" s="197"/>
      <c r="AT28" s="189" t="s">
        <v>122</v>
      </c>
      <c r="AU28" s="190"/>
      <c r="AV28" s="190"/>
      <c r="AW28" s="190"/>
      <c r="AX28" s="190"/>
      <c r="AY28" s="190"/>
      <c r="AZ28" s="191"/>
      <c r="BA28" s="198">
        <f t="shared" si="2"/>
        <v>0</v>
      </c>
      <c r="BB28" s="208"/>
      <c r="BC28" s="208"/>
      <c r="BD28" s="208"/>
      <c r="BE28" s="208"/>
      <c r="BF28" s="209"/>
      <c r="BG28" s="198"/>
      <c r="BH28" s="199"/>
      <c r="BI28" s="199"/>
      <c r="BJ28" s="199"/>
      <c r="BK28" s="199"/>
      <c r="BL28" s="200"/>
      <c r="BM28" s="198"/>
      <c r="BN28" s="199"/>
      <c r="BO28" s="199"/>
      <c r="BP28" s="199"/>
      <c r="BQ28" s="199"/>
      <c r="BR28" s="200"/>
      <c r="BS28" s="192"/>
      <c r="BT28" s="193"/>
      <c r="BU28" s="193"/>
      <c r="BV28" s="193"/>
      <c r="BW28" s="194"/>
      <c r="BX28" s="1"/>
      <c r="BY28" s="1"/>
      <c r="BZ28" s="12"/>
      <c r="CA28" s="1"/>
      <c r="CB28" s="207"/>
      <c r="CC28" s="208"/>
      <c r="CD28" s="208"/>
      <c r="CE28" s="208"/>
      <c r="CF28" s="208"/>
      <c r="CG28" s="209"/>
      <c r="CH28" s="2"/>
      <c r="CI28" s="118"/>
      <c r="CJ28" s="207"/>
      <c r="CK28" s="208"/>
      <c r="CL28" s="208"/>
      <c r="CM28" s="208"/>
      <c r="CN28" s="208"/>
      <c r="CO28" s="209"/>
      <c r="CP28" s="177"/>
      <c r="CQ28" s="178"/>
      <c r="CR28" s="178"/>
      <c r="CS28" s="178"/>
      <c r="CT28" s="178"/>
      <c r="CU28" s="179"/>
      <c r="CV28" s="177"/>
      <c r="CW28" s="178"/>
      <c r="CX28" s="178"/>
      <c r="CY28" s="178"/>
      <c r="CZ28" s="179"/>
      <c r="DA28" s="177"/>
      <c r="DB28" s="178"/>
      <c r="DC28" s="178"/>
      <c r="DD28" s="178"/>
      <c r="DE28" s="179"/>
      <c r="DF28" s="1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</row>
    <row r="29" spans="1:210" ht="14.25" customHeight="1" hidden="1" outlineLevel="1">
      <c r="A29" s="177"/>
      <c r="B29" s="178"/>
      <c r="C29" s="178"/>
      <c r="D29" s="178"/>
      <c r="E29" s="178"/>
      <c r="F29" s="179"/>
      <c r="G29" s="159"/>
      <c r="H29" s="160"/>
      <c r="I29" s="160"/>
      <c r="J29" s="160"/>
      <c r="K29" s="160"/>
      <c r="L29" s="161"/>
      <c r="M29" s="108"/>
      <c r="N29" s="63"/>
      <c r="O29" s="63"/>
      <c r="P29" s="213"/>
      <c r="Q29" s="214"/>
      <c r="R29" s="214"/>
      <c r="S29" s="214"/>
      <c r="T29" s="214"/>
      <c r="U29" s="215"/>
      <c r="V29" s="216"/>
      <c r="W29" s="217"/>
      <c r="X29" s="217"/>
      <c r="Y29" s="217"/>
      <c r="Z29" s="217"/>
      <c r="AA29" s="218"/>
      <c r="AB29" s="5"/>
      <c r="AC29" s="33"/>
      <c r="AD29" s="3"/>
      <c r="AE29" s="3"/>
      <c r="AF29" s="359"/>
      <c r="AG29" s="360"/>
      <c r="AH29" s="360"/>
      <c r="AI29" s="360"/>
      <c r="AJ29" s="360"/>
      <c r="AK29" s="360"/>
      <c r="AL29" s="361"/>
      <c r="AM29" s="189"/>
      <c r="AN29" s="190"/>
      <c r="AO29" s="190"/>
      <c r="AP29" s="190"/>
      <c r="AQ29" s="190"/>
      <c r="AR29" s="190"/>
      <c r="AS29" s="191"/>
      <c r="AT29" s="189"/>
      <c r="AU29" s="190"/>
      <c r="AV29" s="190"/>
      <c r="AW29" s="190"/>
      <c r="AX29" s="190"/>
      <c r="AY29" s="190"/>
      <c r="AZ29" s="191"/>
      <c r="BA29" s="207">
        <f t="shared" si="2"/>
        <v>0</v>
      </c>
      <c r="BB29" s="208"/>
      <c r="BC29" s="208"/>
      <c r="BD29" s="208"/>
      <c r="BE29" s="208"/>
      <c r="BF29" s="209"/>
      <c r="BG29" s="198"/>
      <c r="BH29" s="199"/>
      <c r="BI29" s="199"/>
      <c r="BJ29" s="199"/>
      <c r="BK29" s="199"/>
      <c r="BL29" s="200"/>
      <c r="BM29" s="198"/>
      <c r="BN29" s="199"/>
      <c r="BO29" s="199"/>
      <c r="BP29" s="199"/>
      <c r="BQ29" s="199"/>
      <c r="BR29" s="200"/>
      <c r="BS29" s="192">
        <f aca="true" t="shared" si="3" ref="BS29:BS43">CA29</f>
        <v>0</v>
      </c>
      <c r="BT29" s="193"/>
      <c r="BU29" s="193"/>
      <c r="BV29" s="193"/>
      <c r="BW29" s="194"/>
      <c r="BX29" s="1"/>
      <c r="BY29" s="1"/>
      <c r="BZ29" s="12"/>
      <c r="CA29" s="1"/>
      <c r="CB29" s="207"/>
      <c r="CC29" s="208"/>
      <c r="CD29" s="208"/>
      <c r="CE29" s="208"/>
      <c r="CF29" s="208"/>
      <c r="CG29" s="209"/>
      <c r="CH29" s="2"/>
      <c r="CI29" s="118"/>
      <c r="CJ29" s="207"/>
      <c r="CK29" s="208"/>
      <c r="CL29" s="208"/>
      <c r="CM29" s="208"/>
      <c r="CN29" s="208"/>
      <c r="CO29" s="209"/>
      <c r="CP29" s="177"/>
      <c r="CQ29" s="178"/>
      <c r="CR29" s="178"/>
      <c r="CS29" s="178"/>
      <c r="CT29" s="178"/>
      <c r="CU29" s="179"/>
      <c r="CV29" s="177"/>
      <c r="CW29" s="178"/>
      <c r="CX29" s="178"/>
      <c r="CY29" s="178"/>
      <c r="CZ29" s="179"/>
      <c r="DA29" s="177"/>
      <c r="DB29" s="178"/>
      <c r="DC29" s="178"/>
      <c r="DD29" s="178"/>
      <c r="DE29" s="179"/>
      <c r="DF29" s="1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</row>
    <row r="30" spans="1:210" ht="14.25" customHeight="1" hidden="1" outlineLevel="1">
      <c r="A30" s="177"/>
      <c r="B30" s="178"/>
      <c r="C30" s="178"/>
      <c r="D30" s="178"/>
      <c r="E30" s="178"/>
      <c r="F30" s="179"/>
      <c r="G30" s="159"/>
      <c r="H30" s="160"/>
      <c r="I30" s="160"/>
      <c r="J30" s="160"/>
      <c r="K30" s="160"/>
      <c r="L30" s="161"/>
      <c r="M30" s="108"/>
      <c r="N30" s="63"/>
      <c r="O30" s="63"/>
      <c r="P30" s="213"/>
      <c r="Q30" s="214"/>
      <c r="R30" s="214"/>
      <c r="S30" s="214"/>
      <c r="T30" s="214"/>
      <c r="U30" s="215"/>
      <c r="V30" s="216"/>
      <c r="W30" s="217"/>
      <c r="X30" s="217"/>
      <c r="Y30" s="217"/>
      <c r="Z30" s="217"/>
      <c r="AA30" s="218"/>
      <c r="AB30" s="4"/>
      <c r="AC30" s="33"/>
      <c r="AD30" s="3"/>
      <c r="AE30" s="3"/>
      <c r="AF30" s="359"/>
      <c r="AG30" s="360"/>
      <c r="AH30" s="360"/>
      <c r="AI30" s="360"/>
      <c r="AJ30" s="360"/>
      <c r="AK30" s="360"/>
      <c r="AL30" s="361"/>
      <c r="AM30" s="189"/>
      <c r="AN30" s="190"/>
      <c r="AO30" s="190"/>
      <c r="AP30" s="190"/>
      <c r="AQ30" s="190"/>
      <c r="AR30" s="190"/>
      <c r="AS30" s="191"/>
      <c r="AT30" s="189"/>
      <c r="AU30" s="190"/>
      <c r="AV30" s="190"/>
      <c r="AW30" s="190"/>
      <c r="AX30" s="190"/>
      <c r="AY30" s="190"/>
      <c r="AZ30" s="191"/>
      <c r="BA30" s="207">
        <f t="shared" si="2"/>
        <v>0</v>
      </c>
      <c r="BB30" s="208"/>
      <c r="BC30" s="208"/>
      <c r="BD30" s="208"/>
      <c r="BE30" s="208"/>
      <c r="BF30" s="209"/>
      <c r="BG30" s="198"/>
      <c r="BH30" s="199"/>
      <c r="BI30" s="199"/>
      <c r="BJ30" s="199"/>
      <c r="BK30" s="199"/>
      <c r="BL30" s="200"/>
      <c r="BM30" s="198"/>
      <c r="BN30" s="199"/>
      <c r="BO30" s="199"/>
      <c r="BP30" s="199"/>
      <c r="BQ30" s="199"/>
      <c r="BR30" s="200"/>
      <c r="BS30" s="192">
        <f t="shared" si="3"/>
        <v>0</v>
      </c>
      <c r="BT30" s="193"/>
      <c r="BU30" s="193"/>
      <c r="BV30" s="193"/>
      <c r="BW30" s="194"/>
      <c r="BX30" s="1"/>
      <c r="BY30" s="1"/>
      <c r="BZ30" s="12"/>
      <c r="CA30" s="1"/>
      <c r="CB30" s="207"/>
      <c r="CC30" s="208"/>
      <c r="CD30" s="208"/>
      <c r="CE30" s="208"/>
      <c r="CF30" s="208"/>
      <c r="CG30" s="209"/>
      <c r="CH30" s="2"/>
      <c r="CI30" s="118"/>
      <c r="CJ30" s="207"/>
      <c r="CK30" s="208"/>
      <c r="CL30" s="208"/>
      <c r="CM30" s="208"/>
      <c r="CN30" s="208"/>
      <c r="CO30" s="209"/>
      <c r="CP30" s="177"/>
      <c r="CQ30" s="178"/>
      <c r="CR30" s="178"/>
      <c r="CS30" s="178"/>
      <c r="CT30" s="178"/>
      <c r="CU30" s="179"/>
      <c r="CV30" s="177"/>
      <c r="CW30" s="178"/>
      <c r="CX30" s="178"/>
      <c r="CY30" s="178"/>
      <c r="CZ30" s="179"/>
      <c r="DA30" s="177"/>
      <c r="DB30" s="178"/>
      <c r="DC30" s="178"/>
      <c r="DD30" s="178"/>
      <c r="DE30" s="179"/>
      <c r="DF30" s="1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</row>
    <row r="31" spans="1:210" ht="14.25" customHeight="1" hidden="1" outlineLevel="1">
      <c r="A31" s="177"/>
      <c r="B31" s="178"/>
      <c r="C31" s="178"/>
      <c r="D31" s="178"/>
      <c r="E31" s="178"/>
      <c r="F31" s="179"/>
      <c r="G31" s="159"/>
      <c r="H31" s="160"/>
      <c r="I31" s="160"/>
      <c r="J31" s="160"/>
      <c r="K31" s="160"/>
      <c r="L31" s="161"/>
      <c r="M31" s="108"/>
      <c r="N31" s="63"/>
      <c r="O31" s="63"/>
      <c r="P31" s="213"/>
      <c r="Q31" s="214"/>
      <c r="R31" s="214"/>
      <c r="S31" s="214"/>
      <c r="T31" s="214"/>
      <c r="U31" s="215"/>
      <c r="V31" s="216"/>
      <c r="W31" s="217"/>
      <c r="X31" s="217"/>
      <c r="Y31" s="217"/>
      <c r="Z31" s="217"/>
      <c r="AA31" s="218"/>
      <c r="AB31" s="4"/>
      <c r="AC31" s="33"/>
      <c r="AD31" s="3"/>
      <c r="AE31" s="3"/>
      <c r="AF31" s="359"/>
      <c r="AG31" s="360"/>
      <c r="AH31" s="360"/>
      <c r="AI31" s="360"/>
      <c r="AJ31" s="360"/>
      <c r="AK31" s="360"/>
      <c r="AL31" s="361"/>
      <c r="AM31" s="189"/>
      <c r="AN31" s="190"/>
      <c r="AO31" s="190"/>
      <c r="AP31" s="190"/>
      <c r="AQ31" s="190"/>
      <c r="AR31" s="190"/>
      <c r="AS31" s="191"/>
      <c r="AT31" s="189"/>
      <c r="AU31" s="190"/>
      <c r="AV31" s="190"/>
      <c r="AW31" s="190"/>
      <c r="AX31" s="190"/>
      <c r="AY31" s="190"/>
      <c r="AZ31" s="191"/>
      <c r="BA31" s="207">
        <f t="shared" si="2"/>
        <v>0</v>
      </c>
      <c r="BB31" s="208"/>
      <c r="BC31" s="208"/>
      <c r="BD31" s="208"/>
      <c r="BE31" s="208"/>
      <c r="BF31" s="209"/>
      <c r="BG31" s="198"/>
      <c r="BH31" s="199"/>
      <c r="BI31" s="199"/>
      <c r="BJ31" s="199"/>
      <c r="BK31" s="199"/>
      <c r="BL31" s="200"/>
      <c r="BM31" s="198"/>
      <c r="BN31" s="199"/>
      <c r="BO31" s="199"/>
      <c r="BP31" s="199"/>
      <c r="BQ31" s="199"/>
      <c r="BR31" s="200"/>
      <c r="BS31" s="192">
        <f t="shared" si="3"/>
        <v>0</v>
      </c>
      <c r="BT31" s="193"/>
      <c r="BU31" s="193"/>
      <c r="BV31" s="193"/>
      <c r="BW31" s="194"/>
      <c r="BX31" s="1"/>
      <c r="BY31" s="1"/>
      <c r="BZ31" s="12"/>
      <c r="CA31" s="1"/>
      <c r="CB31" s="207"/>
      <c r="CC31" s="208"/>
      <c r="CD31" s="208"/>
      <c r="CE31" s="208"/>
      <c r="CF31" s="208"/>
      <c r="CG31" s="209"/>
      <c r="CH31" s="2"/>
      <c r="CI31" s="118"/>
      <c r="CJ31" s="207"/>
      <c r="CK31" s="208"/>
      <c r="CL31" s="208"/>
      <c r="CM31" s="208"/>
      <c r="CN31" s="208"/>
      <c r="CO31" s="209"/>
      <c r="CP31" s="177"/>
      <c r="CQ31" s="178"/>
      <c r="CR31" s="178"/>
      <c r="CS31" s="178"/>
      <c r="CT31" s="178"/>
      <c r="CU31" s="179"/>
      <c r="CV31" s="177"/>
      <c r="CW31" s="178"/>
      <c r="CX31" s="178"/>
      <c r="CY31" s="178"/>
      <c r="CZ31" s="179"/>
      <c r="DA31" s="177"/>
      <c r="DB31" s="178"/>
      <c r="DC31" s="178"/>
      <c r="DD31" s="178"/>
      <c r="DE31" s="179"/>
      <c r="DF31" s="1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</row>
    <row r="32" spans="1:210" ht="14.25" customHeight="1" hidden="1" outlineLevel="1">
      <c r="A32" s="177"/>
      <c r="B32" s="178"/>
      <c r="C32" s="178"/>
      <c r="D32" s="178"/>
      <c r="E32" s="178"/>
      <c r="F32" s="179"/>
      <c r="G32" s="159"/>
      <c r="H32" s="160"/>
      <c r="I32" s="160"/>
      <c r="J32" s="160"/>
      <c r="K32" s="160"/>
      <c r="L32" s="161"/>
      <c r="M32" s="108"/>
      <c r="N32" s="63"/>
      <c r="O32" s="63"/>
      <c r="P32" s="213"/>
      <c r="Q32" s="214"/>
      <c r="R32" s="214"/>
      <c r="S32" s="214"/>
      <c r="T32" s="214"/>
      <c r="U32" s="215"/>
      <c r="V32" s="216"/>
      <c r="W32" s="217"/>
      <c r="X32" s="217"/>
      <c r="Y32" s="217"/>
      <c r="Z32" s="217"/>
      <c r="AA32" s="218"/>
      <c r="AB32" s="5"/>
      <c r="AC32" s="33"/>
      <c r="AD32" s="3"/>
      <c r="AE32" s="3"/>
      <c r="AF32" s="359"/>
      <c r="AG32" s="360"/>
      <c r="AH32" s="360"/>
      <c r="AI32" s="360"/>
      <c r="AJ32" s="360"/>
      <c r="AK32" s="360"/>
      <c r="AL32" s="361"/>
      <c r="AM32" s="189"/>
      <c r="AN32" s="190"/>
      <c r="AO32" s="190"/>
      <c r="AP32" s="190"/>
      <c r="AQ32" s="190"/>
      <c r="AR32" s="190"/>
      <c r="AS32" s="191"/>
      <c r="AT32" s="189"/>
      <c r="AU32" s="190"/>
      <c r="AV32" s="190"/>
      <c r="AW32" s="190"/>
      <c r="AX32" s="190"/>
      <c r="AY32" s="190"/>
      <c r="AZ32" s="191"/>
      <c r="BA32" s="207">
        <f t="shared" si="2"/>
        <v>0</v>
      </c>
      <c r="BB32" s="208"/>
      <c r="BC32" s="208"/>
      <c r="BD32" s="208"/>
      <c r="BE32" s="208"/>
      <c r="BF32" s="209"/>
      <c r="BG32" s="198"/>
      <c r="BH32" s="199"/>
      <c r="BI32" s="199"/>
      <c r="BJ32" s="199"/>
      <c r="BK32" s="199"/>
      <c r="BL32" s="200"/>
      <c r="BM32" s="198"/>
      <c r="BN32" s="199"/>
      <c r="BO32" s="199"/>
      <c r="BP32" s="199"/>
      <c r="BQ32" s="199"/>
      <c r="BR32" s="200"/>
      <c r="BS32" s="192">
        <f t="shared" si="3"/>
        <v>0</v>
      </c>
      <c r="BT32" s="193"/>
      <c r="BU32" s="193"/>
      <c r="BV32" s="193"/>
      <c r="BW32" s="194"/>
      <c r="BX32" s="1"/>
      <c r="BY32" s="1"/>
      <c r="BZ32" s="12"/>
      <c r="CA32" s="1"/>
      <c r="CB32" s="207"/>
      <c r="CC32" s="208"/>
      <c r="CD32" s="208"/>
      <c r="CE32" s="208"/>
      <c r="CF32" s="208"/>
      <c r="CG32" s="209"/>
      <c r="CH32" s="2"/>
      <c r="CI32" s="118"/>
      <c r="CJ32" s="207"/>
      <c r="CK32" s="208"/>
      <c r="CL32" s="208"/>
      <c r="CM32" s="208"/>
      <c r="CN32" s="208"/>
      <c r="CO32" s="209"/>
      <c r="CP32" s="177"/>
      <c r="CQ32" s="178"/>
      <c r="CR32" s="178"/>
      <c r="CS32" s="178"/>
      <c r="CT32" s="178"/>
      <c r="CU32" s="179"/>
      <c r="CV32" s="177"/>
      <c r="CW32" s="178"/>
      <c r="CX32" s="178"/>
      <c r="CY32" s="178"/>
      <c r="CZ32" s="179"/>
      <c r="DA32" s="177"/>
      <c r="DB32" s="178"/>
      <c r="DC32" s="178"/>
      <c r="DD32" s="178"/>
      <c r="DE32" s="179"/>
      <c r="DF32" s="1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</row>
    <row r="33" spans="1:210" ht="14.25" customHeight="1" hidden="1" outlineLevel="1">
      <c r="A33" s="177"/>
      <c r="B33" s="178"/>
      <c r="C33" s="178"/>
      <c r="D33" s="178"/>
      <c r="E33" s="178"/>
      <c r="F33" s="179"/>
      <c r="G33" s="159"/>
      <c r="H33" s="160"/>
      <c r="I33" s="160"/>
      <c r="J33" s="160"/>
      <c r="K33" s="160"/>
      <c r="L33" s="161"/>
      <c r="M33" s="108"/>
      <c r="N33" s="63"/>
      <c r="O33" s="63"/>
      <c r="P33" s="213"/>
      <c r="Q33" s="214"/>
      <c r="R33" s="214"/>
      <c r="S33" s="214"/>
      <c r="T33" s="214"/>
      <c r="U33" s="215"/>
      <c r="V33" s="216"/>
      <c r="W33" s="217"/>
      <c r="X33" s="217"/>
      <c r="Y33" s="217"/>
      <c r="Z33" s="217"/>
      <c r="AA33" s="218"/>
      <c r="AB33" s="4"/>
      <c r="AC33" s="33"/>
      <c r="AD33" s="3"/>
      <c r="AE33" s="3"/>
      <c r="AF33" s="359"/>
      <c r="AG33" s="360"/>
      <c r="AH33" s="360"/>
      <c r="AI33" s="360"/>
      <c r="AJ33" s="360"/>
      <c r="AK33" s="360"/>
      <c r="AL33" s="361"/>
      <c r="AM33" s="189"/>
      <c r="AN33" s="190"/>
      <c r="AO33" s="190"/>
      <c r="AP33" s="190"/>
      <c r="AQ33" s="190"/>
      <c r="AR33" s="190"/>
      <c r="AS33" s="191"/>
      <c r="AT33" s="189"/>
      <c r="AU33" s="190"/>
      <c r="AV33" s="190"/>
      <c r="AW33" s="190"/>
      <c r="AX33" s="190"/>
      <c r="AY33" s="190"/>
      <c r="AZ33" s="191"/>
      <c r="BA33" s="207">
        <f t="shared" si="2"/>
        <v>0</v>
      </c>
      <c r="BB33" s="208"/>
      <c r="BC33" s="208"/>
      <c r="BD33" s="208"/>
      <c r="BE33" s="208"/>
      <c r="BF33" s="209"/>
      <c r="BG33" s="198"/>
      <c r="BH33" s="199"/>
      <c r="BI33" s="199"/>
      <c r="BJ33" s="199"/>
      <c r="BK33" s="199"/>
      <c r="BL33" s="200"/>
      <c r="BM33" s="198"/>
      <c r="BN33" s="199"/>
      <c r="BO33" s="199"/>
      <c r="BP33" s="199"/>
      <c r="BQ33" s="199"/>
      <c r="BR33" s="200"/>
      <c r="BS33" s="192">
        <f t="shared" si="3"/>
        <v>0</v>
      </c>
      <c r="BT33" s="193"/>
      <c r="BU33" s="193"/>
      <c r="BV33" s="193"/>
      <c r="BW33" s="194"/>
      <c r="BX33" s="1"/>
      <c r="BY33" s="1"/>
      <c r="BZ33" s="12"/>
      <c r="CA33" s="1"/>
      <c r="CB33" s="207"/>
      <c r="CC33" s="208"/>
      <c r="CD33" s="208"/>
      <c r="CE33" s="208"/>
      <c r="CF33" s="208"/>
      <c r="CG33" s="209"/>
      <c r="CH33" s="2"/>
      <c r="CI33" s="118"/>
      <c r="CJ33" s="207"/>
      <c r="CK33" s="208"/>
      <c r="CL33" s="208"/>
      <c r="CM33" s="208"/>
      <c r="CN33" s="208"/>
      <c r="CO33" s="209"/>
      <c r="CP33" s="177"/>
      <c r="CQ33" s="178"/>
      <c r="CR33" s="178"/>
      <c r="CS33" s="178"/>
      <c r="CT33" s="178"/>
      <c r="CU33" s="179"/>
      <c r="CV33" s="177"/>
      <c r="CW33" s="178"/>
      <c r="CX33" s="178"/>
      <c r="CY33" s="178"/>
      <c r="CZ33" s="179"/>
      <c r="DA33" s="177"/>
      <c r="DB33" s="178"/>
      <c r="DC33" s="178"/>
      <c r="DD33" s="178"/>
      <c r="DE33" s="179"/>
      <c r="DF33" s="1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</row>
    <row r="34" spans="1:210" ht="14.25" customHeight="1" hidden="1" outlineLevel="1">
      <c r="A34" s="177"/>
      <c r="B34" s="178"/>
      <c r="C34" s="178"/>
      <c r="D34" s="178"/>
      <c r="E34" s="178"/>
      <c r="F34" s="179"/>
      <c r="G34" s="159"/>
      <c r="H34" s="160"/>
      <c r="I34" s="160"/>
      <c r="J34" s="160"/>
      <c r="K34" s="160"/>
      <c r="L34" s="161"/>
      <c r="M34" s="108"/>
      <c r="N34" s="63"/>
      <c r="O34" s="63"/>
      <c r="P34" s="213"/>
      <c r="Q34" s="214"/>
      <c r="R34" s="214"/>
      <c r="S34" s="214"/>
      <c r="T34" s="214"/>
      <c r="U34" s="215"/>
      <c r="V34" s="216"/>
      <c r="W34" s="217"/>
      <c r="X34" s="217"/>
      <c r="Y34" s="217"/>
      <c r="Z34" s="217"/>
      <c r="AA34" s="218"/>
      <c r="AB34" s="4"/>
      <c r="AC34" s="33"/>
      <c r="AD34" s="3"/>
      <c r="AE34" s="3"/>
      <c r="AF34" s="359"/>
      <c r="AG34" s="360"/>
      <c r="AH34" s="360"/>
      <c r="AI34" s="360"/>
      <c r="AJ34" s="360"/>
      <c r="AK34" s="360"/>
      <c r="AL34" s="361"/>
      <c r="AM34" s="189"/>
      <c r="AN34" s="190"/>
      <c r="AO34" s="190"/>
      <c r="AP34" s="190"/>
      <c r="AQ34" s="190"/>
      <c r="AR34" s="190"/>
      <c r="AS34" s="191"/>
      <c r="AT34" s="189"/>
      <c r="AU34" s="190"/>
      <c r="AV34" s="190"/>
      <c r="AW34" s="190"/>
      <c r="AX34" s="190"/>
      <c r="AY34" s="190"/>
      <c r="AZ34" s="191"/>
      <c r="BA34" s="207">
        <f t="shared" si="2"/>
        <v>0</v>
      </c>
      <c r="BB34" s="208"/>
      <c r="BC34" s="208"/>
      <c r="BD34" s="208"/>
      <c r="BE34" s="208"/>
      <c r="BF34" s="209"/>
      <c r="BG34" s="198"/>
      <c r="BH34" s="199"/>
      <c r="BI34" s="199"/>
      <c r="BJ34" s="199"/>
      <c r="BK34" s="199"/>
      <c r="BL34" s="200"/>
      <c r="BM34" s="198"/>
      <c r="BN34" s="199"/>
      <c r="BO34" s="199"/>
      <c r="BP34" s="199"/>
      <c r="BQ34" s="199"/>
      <c r="BR34" s="200"/>
      <c r="BS34" s="192">
        <f t="shared" si="3"/>
        <v>0</v>
      </c>
      <c r="BT34" s="193"/>
      <c r="BU34" s="193"/>
      <c r="BV34" s="193"/>
      <c r="BW34" s="194"/>
      <c r="BX34" s="1"/>
      <c r="BY34" s="1"/>
      <c r="BZ34" s="12"/>
      <c r="CA34" s="1"/>
      <c r="CB34" s="207"/>
      <c r="CC34" s="208"/>
      <c r="CD34" s="208"/>
      <c r="CE34" s="208"/>
      <c r="CF34" s="208"/>
      <c r="CG34" s="209"/>
      <c r="CH34" s="2"/>
      <c r="CI34" s="118"/>
      <c r="CJ34" s="207"/>
      <c r="CK34" s="208"/>
      <c r="CL34" s="208"/>
      <c r="CM34" s="208"/>
      <c r="CN34" s="208"/>
      <c r="CO34" s="209"/>
      <c r="CP34" s="177"/>
      <c r="CQ34" s="178"/>
      <c r="CR34" s="178"/>
      <c r="CS34" s="178"/>
      <c r="CT34" s="178"/>
      <c r="CU34" s="179"/>
      <c r="CV34" s="177"/>
      <c r="CW34" s="178"/>
      <c r="CX34" s="178"/>
      <c r="CY34" s="178"/>
      <c r="CZ34" s="179"/>
      <c r="DA34" s="177"/>
      <c r="DB34" s="178"/>
      <c r="DC34" s="178"/>
      <c r="DD34" s="178"/>
      <c r="DE34" s="179"/>
      <c r="DF34" s="1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</row>
    <row r="35" spans="1:210" ht="14.25" customHeight="1" hidden="1" outlineLevel="1">
      <c r="A35" s="177"/>
      <c r="B35" s="178"/>
      <c r="C35" s="178"/>
      <c r="D35" s="178"/>
      <c r="E35" s="178"/>
      <c r="F35" s="179"/>
      <c r="G35" s="159"/>
      <c r="H35" s="160"/>
      <c r="I35" s="160"/>
      <c r="J35" s="160"/>
      <c r="K35" s="160"/>
      <c r="L35" s="161"/>
      <c r="M35" s="108"/>
      <c r="N35" s="63"/>
      <c r="O35" s="63"/>
      <c r="P35" s="213"/>
      <c r="Q35" s="214"/>
      <c r="R35" s="214"/>
      <c r="S35" s="214"/>
      <c r="T35" s="214"/>
      <c r="U35" s="215"/>
      <c r="V35" s="216"/>
      <c r="W35" s="217"/>
      <c r="X35" s="217"/>
      <c r="Y35" s="217"/>
      <c r="Z35" s="217"/>
      <c r="AA35" s="218"/>
      <c r="AB35" s="4"/>
      <c r="AC35" s="33"/>
      <c r="AD35" s="3"/>
      <c r="AE35" s="3"/>
      <c r="AF35" s="359"/>
      <c r="AG35" s="360"/>
      <c r="AH35" s="360"/>
      <c r="AI35" s="360"/>
      <c r="AJ35" s="360"/>
      <c r="AK35" s="360"/>
      <c r="AL35" s="361"/>
      <c r="AM35" s="189"/>
      <c r="AN35" s="190"/>
      <c r="AO35" s="190"/>
      <c r="AP35" s="190"/>
      <c r="AQ35" s="190"/>
      <c r="AR35" s="190"/>
      <c r="AS35" s="191"/>
      <c r="AT35" s="189"/>
      <c r="AU35" s="190"/>
      <c r="AV35" s="190"/>
      <c r="AW35" s="190"/>
      <c r="AX35" s="190"/>
      <c r="AY35" s="190"/>
      <c r="AZ35" s="191"/>
      <c r="BA35" s="207">
        <f t="shared" si="2"/>
        <v>0</v>
      </c>
      <c r="BB35" s="208"/>
      <c r="BC35" s="208"/>
      <c r="BD35" s="208"/>
      <c r="BE35" s="208"/>
      <c r="BF35" s="209"/>
      <c r="BG35" s="198"/>
      <c r="BH35" s="199"/>
      <c r="BI35" s="199"/>
      <c r="BJ35" s="199"/>
      <c r="BK35" s="199"/>
      <c r="BL35" s="200"/>
      <c r="BM35" s="198"/>
      <c r="BN35" s="199"/>
      <c r="BO35" s="199"/>
      <c r="BP35" s="199"/>
      <c r="BQ35" s="199"/>
      <c r="BR35" s="200"/>
      <c r="BS35" s="192">
        <f t="shared" si="3"/>
        <v>0</v>
      </c>
      <c r="BT35" s="193"/>
      <c r="BU35" s="193"/>
      <c r="BV35" s="193"/>
      <c r="BW35" s="194"/>
      <c r="BX35" s="1"/>
      <c r="BY35" s="1"/>
      <c r="BZ35" s="12"/>
      <c r="CA35" s="1"/>
      <c r="CB35" s="207"/>
      <c r="CC35" s="208"/>
      <c r="CD35" s="208"/>
      <c r="CE35" s="208"/>
      <c r="CF35" s="208"/>
      <c r="CG35" s="209"/>
      <c r="CH35" s="2"/>
      <c r="CI35" s="118"/>
      <c r="CJ35" s="207"/>
      <c r="CK35" s="208"/>
      <c r="CL35" s="208"/>
      <c r="CM35" s="208"/>
      <c r="CN35" s="208"/>
      <c r="CO35" s="209"/>
      <c r="CP35" s="177"/>
      <c r="CQ35" s="178"/>
      <c r="CR35" s="178"/>
      <c r="CS35" s="178"/>
      <c r="CT35" s="178"/>
      <c r="CU35" s="179"/>
      <c r="CV35" s="177"/>
      <c r="CW35" s="178"/>
      <c r="CX35" s="178"/>
      <c r="CY35" s="178"/>
      <c r="CZ35" s="179"/>
      <c r="DA35" s="177"/>
      <c r="DB35" s="178"/>
      <c r="DC35" s="178"/>
      <c r="DD35" s="178"/>
      <c r="DE35" s="179"/>
      <c r="DF35" s="1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</row>
    <row r="36" spans="1:210" ht="14.25" customHeight="1" hidden="1" outlineLevel="1">
      <c r="A36" s="177"/>
      <c r="B36" s="178"/>
      <c r="C36" s="178"/>
      <c r="D36" s="178"/>
      <c r="E36" s="178"/>
      <c r="F36" s="179"/>
      <c r="G36" s="159"/>
      <c r="H36" s="160"/>
      <c r="I36" s="160"/>
      <c r="J36" s="160"/>
      <c r="K36" s="160"/>
      <c r="L36" s="161"/>
      <c r="M36" s="108"/>
      <c r="N36" s="63"/>
      <c r="O36" s="63"/>
      <c r="P36" s="213"/>
      <c r="Q36" s="214"/>
      <c r="R36" s="214"/>
      <c r="S36" s="214"/>
      <c r="T36" s="214"/>
      <c r="U36" s="215"/>
      <c r="V36" s="216"/>
      <c r="W36" s="217"/>
      <c r="X36" s="217"/>
      <c r="Y36" s="217"/>
      <c r="Z36" s="217"/>
      <c r="AA36" s="218"/>
      <c r="AB36" s="4"/>
      <c r="AC36" s="33"/>
      <c r="AD36" s="3"/>
      <c r="AE36" s="3"/>
      <c r="AF36" s="359"/>
      <c r="AG36" s="360"/>
      <c r="AH36" s="360"/>
      <c r="AI36" s="360"/>
      <c r="AJ36" s="360"/>
      <c r="AK36" s="360"/>
      <c r="AL36" s="361"/>
      <c r="AM36" s="189"/>
      <c r="AN36" s="190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0"/>
      <c r="AZ36" s="191"/>
      <c r="BA36" s="207">
        <f t="shared" si="2"/>
        <v>0</v>
      </c>
      <c r="BB36" s="208"/>
      <c r="BC36" s="208"/>
      <c r="BD36" s="208"/>
      <c r="BE36" s="208"/>
      <c r="BF36" s="209"/>
      <c r="BG36" s="198"/>
      <c r="BH36" s="199"/>
      <c r="BI36" s="199"/>
      <c r="BJ36" s="199"/>
      <c r="BK36" s="199"/>
      <c r="BL36" s="200"/>
      <c r="BM36" s="198"/>
      <c r="BN36" s="199"/>
      <c r="BO36" s="199"/>
      <c r="BP36" s="199"/>
      <c r="BQ36" s="199"/>
      <c r="BR36" s="200"/>
      <c r="BS36" s="192">
        <f t="shared" si="3"/>
        <v>0</v>
      </c>
      <c r="BT36" s="193"/>
      <c r="BU36" s="193"/>
      <c r="BV36" s="193"/>
      <c r="BW36" s="194"/>
      <c r="BX36" s="1"/>
      <c r="BY36" s="1"/>
      <c r="BZ36" s="12"/>
      <c r="CA36" s="1"/>
      <c r="CB36" s="207"/>
      <c r="CC36" s="208"/>
      <c r="CD36" s="208"/>
      <c r="CE36" s="208"/>
      <c r="CF36" s="208"/>
      <c r="CG36" s="209"/>
      <c r="CH36" s="2"/>
      <c r="CI36" s="118"/>
      <c r="CJ36" s="207"/>
      <c r="CK36" s="208"/>
      <c r="CL36" s="208"/>
      <c r="CM36" s="208"/>
      <c r="CN36" s="208"/>
      <c r="CO36" s="209"/>
      <c r="CP36" s="177"/>
      <c r="CQ36" s="178"/>
      <c r="CR36" s="178"/>
      <c r="CS36" s="178"/>
      <c r="CT36" s="178"/>
      <c r="CU36" s="179"/>
      <c r="CV36" s="177"/>
      <c r="CW36" s="178"/>
      <c r="CX36" s="178"/>
      <c r="CY36" s="178"/>
      <c r="CZ36" s="179"/>
      <c r="DA36" s="177"/>
      <c r="DB36" s="178"/>
      <c r="DC36" s="178"/>
      <c r="DD36" s="178"/>
      <c r="DE36" s="179"/>
      <c r="DF36" s="1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</row>
    <row r="37" spans="1:210" ht="14.25" customHeight="1" hidden="1" outlineLevel="1">
      <c r="A37" s="177"/>
      <c r="B37" s="178"/>
      <c r="C37" s="178"/>
      <c r="D37" s="178"/>
      <c r="E37" s="178"/>
      <c r="F37" s="179"/>
      <c r="G37" s="159"/>
      <c r="H37" s="160"/>
      <c r="I37" s="160"/>
      <c r="J37" s="160"/>
      <c r="K37" s="160"/>
      <c r="L37" s="161"/>
      <c r="M37" s="108"/>
      <c r="N37" s="63"/>
      <c r="O37" s="63"/>
      <c r="P37" s="213"/>
      <c r="Q37" s="214"/>
      <c r="R37" s="214"/>
      <c r="S37" s="214"/>
      <c r="T37" s="214"/>
      <c r="U37" s="215"/>
      <c r="V37" s="216"/>
      <c r="W37" s="217"/>
      <c r="X37" s="217"/>
      <c r="Y37" s="217"/>
      <c r="Z37" s="217"/>
      <c r="AA37" s="218"/>
      <c r="AB37" s="4"/>
      <c r="AC37" s="33"/>
      <c r="AD37" s="3"/>
      <c r="AE37" s="3"/>
      <c r="AF37" s="359"/>
      <c r="AG37" s="360"/>
      <c r="AH37" s="360"/>
      <c r="AI37" s="360"/>
      <c r="AJ37" s="360"/>
      <c r="AK37" s="360"/>
      <c r="AL37" s="361"/>
      <c r="AM37" s="189"/>
      <c r="AN37" s="190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0"/>
      <c r="AZ37" s="191"/>
      <c r="BA37" s="207">
        <f t="shared" si="2"/>
        <v>0</v>
      </c>
      <c r="BB37" s="208"/>
      <c r="BC37" s="208"/>
      <c r="BD37" s="208"/>
      <c r="BE37" s="208"/>
      <c r="BF37" s="209"/>
      <c r="BG37" s="198"/>
      <c r="BH37" s="199"/>
      <c r="BI37" s="199"/>
      <c r="BJ37" s="199"/>
      <c r="BK37" s="199"/>
      <c r="BL37" s="200"/>
      <c r="BM37" s="198"/>
      <c r="BN37" s="199"/>
      <c r="BO37" s="199"/>
      <c r="BP37" s="199"/>
      <c r="BQ37" s="199"/>
      <c r="BR37" s="200"/>
      <c r="BS37" s="192">
        <f t="shared" si="3"/>
        <v>0</v>
      </c>
      <c r="BT37" s="193"/>
      <c r="BU37" s="193"/>
      <c r="BV37" s="193"/>
      <c r="BW37" s="194"/>
      <c r="BX37" s="1"/>
      <c r="BY37" s="1"/>
      <c r="BZ37" s="12"/>
      <c r="CA37" s="1"/>
      <c r="CB37" s="207"/>
      <c r="CC37" s="208"/>
      <c r="CD37" s="208"/>
      <c r="CE37" s="208"/>
      <c r="CF37" s="208"/>
      <c r="CG37" s="209"/>
      <c r="CH37" s="2"/>
      <c r="CI37" s="118"/>
      <c r="CJ37" s="207"/>
      <c r="CK37" s="208"/>
      <c r="CL37" s="208"/>
      <c r="CM37" s="208"/>
      <c r="CN37" s="208"/>
      <c r="CO37" s="209"/>
      <c r="CP37" s="177"/>
      <c r="CQ37" s="178"/>
      <c r="CR37" s="178"/>
      <c r="CS37" s="178"/>
      <c r="CT37" s="178"/>
      <c r="CU37" s="179"/>
      <c r="CV37" s="177"/>
      <c r="CW37" s="178"/>
      <c r="CX37" s="178"/>
      <c r="CY37" s="178"/>
      <c r="CZ37" s="179"/>
      <c r="DA37" s="177"/>
      <c r="DB37" s="178"/>
      <c r="DC37" s="178"/>
      <c r="DD37" s="178"/>
      <c r="DE37" s="179"/>
      <c r="DF37" s="1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</row>
    <row r="38" spans="1:210" ht="14.25" customHeight="1" hidden="1" outlineLevel="1">
      <c r="A38" s="177"/>
      <c r="B38" s="178"/>
      <c r="C38" s="178"/>
      <c r="D38" s="178"/>
      <c r="E38" s="178"/>
      <c r="F38" s="179"/>
      <c r="G38" s="159"/>
      <c r="H38" s="160"/>
      <c r="I38" s="160"/>
      <c r="J38" s="160"/>
      <c r="K38" s="160"/>
      <c r="L38" s="161"/>
      <c r="M38" s="108"/>
      <c r="N38" s="63"/>
      <c r="O38" s="63"/>
      <c r="P38" s="213"/>
      <c r="Q38" s="214"/>
      <c r="R38" s="214"/>
      <c r="S38" s="214"/>
      <c r="T38" s="214"/>
      <c r="U38" s="215"/>
      <c r="V38" s="216"/>
      <c r="W38" s="217"/>
      <c r="X38" s="217"/>
      <c r="Y38" s="217"/>
      <c r="Z38" s="217"/>
      <c r="AA38" s="218"/>
      <c r="AB38" s="4"/>
      <c r="AC38" s="33"/>
      <c r="AD38" s="3"/>
      <c r="AE38" s="3"/>
      <c r="AF38" s="359"/>
      <c r="AG38" s="360"/>
      <c r="AH38" s="360"/>
      <c r="AI38" s="360"/>
      <c r="AJ38" s="360"/>
      <c r="AK38" s="360"/>
      <c r="AL38" s="361"/>
      <c r="AM38" s="189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1"/>
      <c r="BA38" s="207">
        <f t="shared" si="2"/>
        <v>0</v>
      </c>
      <c r="BB38" s="208"/>
      <c r="BC38" s="208"/>
      <c r="BD38" s="208"/>
      <c r="BE38" s="208"/>
      <c r="BF38" s="209"/>
      <c r="BG38" s="198"/>
      <c r="BH38" s="199"/>
      <c r="BI38" s="199"/>
      <c r="BJ38" s="199"/>
      <c r="BK38" s="199"/>
      <c r="BL38" s="200"/>
      <c r="BM38" s="198"/>
      <c r="BN38" s="199"/>
      <c r="BO38" s="199"/>
      <c r="BP38" s="199"/>
      <c r="BQ38" s="199"/>
      <c r="BR38" s="200"/>
      <c r="BS38" s="192">
        <f t="shared" si="3"/>
        <v>0</v>
      </c>
      <c r="BT38" s="193"/>
      <c r="BU38" s="193"/>
      <c r="BV38" s="193"/>
      <c r="BW38" s="194"/>
      <c r="BX38" s="1"/>
      <c r="BY38" s="1"/>
      <c r="BZ38" s="12"/>
      <c r="CA38" s="1"/>
      <c r="CB38" s="207"/>
      <c r="CC38" s="208"/>
      <c r="CD38" s="208"/>
      <c r="CE38" s="208"/>
      <c r="CF38" s="208"/>
      <c r="CG38" s="209"/>
      <c r="CH38" s="2"/>
      <c r="CI38" s="118"/>
      <c r="CJ38" s="207"/>
      <c r="CK38" s="208"/>
      <c r="CL38" s="208"/>
      <c r="CM38" s="208"/>
      <c r="CN38" s="208"/>
      <c r="CO38" s="209"/>
      <c r="CP38" s="177"/>
      <c r="CQ38" s="178"/>
      <c r="CR38" s="178"/>
      <c r="CS38" s="178"/>
      <c r="CT38" s="178"/>
      <c r="CU38" s="179"/>
      <c r="CV38" s="177"/>
      <c r="CW38" s="178"/>
      <c r="CX38" s="178"/>
      <c r="CY38" s="178"/>
      <c r="CZ38" s="179"/>
      <c r="DA38" s="177"/>
      <c r="DB38" s="178"/>
      <c r="DC38" s="178"/>
      <c r="DD38" s="178"/>
      <c r="DE38" s="179"/>
      <c r="DF38" s="1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</row>
    <row r="39" spans="1:210" ht="14.25" customHeight="1" hidden="1" outlineLevel="1">
      <c r="A39" s="177"/>
      <c r="B39" s="178"/>
      <c r="C39" s="178"/>
      <c r="D39" s="178"/>
      <c r="E39" s="178"/>
      <c r="F39" s="179"/>
      <c r="G39" s="159"/>
      <c r="H39" s="160"/>
      <c r="I39" s="160"/>
      <c r="J39" s="160"/>
      <c r="K39" s="160"/>
      <c r="L39" s="161"/>
      <c r="M39" s="108"/>
      <c r="N39" s="63"/>
      <c r="O39" s="63"/>
      <c r="P39" s="213"/>
      <c r="Q39" s="214"/>
      <c r="R39" s="214"/>
      <c r="S39" s="214"/>
      <c r="T39" s="214"/>
      <c r="U39" s="215"/>
      <c r="V39" s="216"/>
      <c r="W39" s="217"/>
      <c r="X39" s="217"/>
      <c r="Y39" s="217"/>
      <c r="Z39" s="217"/>
      <c r="AA39" s="218"/>
      <c r="AB39" s="4"/>
      <c r="AC39" s="33"/>
      <c r="AD39" s="3"/>
      <c r="AE39" s="3"/>
      <c r="AF39" s="359"/>
      <c r="AG39" s="360"/>
      <c r="AH39" s="360"/>
      <c r="AI39" s="360"/>
      <c r="AJ39" s="360"/>
      <c r="AK39" s="360"/>
      <c r="AL39" s="361"/>
      <c r="AM39" s="189"/>
      <c r="AN39" s="190"/>
      <c r="AO39" s="190"/>
      <c r="AP39" s="190"/>
      <c r="AQ39" s="190"/>
      <c r="AR39" s="190"/>
      <c r="AS39" s="191"/>
      <c r="AT39" s="189"/>
      <c r="AU39" s="190"/>
      <c r="AV39" s="190"/>
      <c r="AW39" s="190"/>
      <c r="AX39" s="190"/>
      <c r="AY39" s="190"/>
      <c r="AZ39" s="191"/>
      <c r="BA39" s="207">
        <f t="shared" si="2"/>
        <v>0</v>
      </c>
      <c r="BB39" s="208"/>
      <c r="BC39" s="208"/>
      <c r="BD39" s="208"/>
      <c r="BE39" s="208"/>
      <c r="BF39" s="209"/>
      <c r="BG39" s="198"/>
      <c r="BH39" s="199"/>
      <c r="BI39" s="199"/>
      <c r="BJ39" s="199"/>
      <c r="BK39" s="199"/>
      <c r="BL39" s="200"/>
      <c r="BM39" s="198"/>
      <c r="BN39" s="199"/>
      <c r="BO39" s="199"/>
      <c r="BP39" s="199"/>
      <c r="BQ39" s="199"/>
      <c r="BR39" s="200"/>
      <c r="BS39" s="192">
        <f t="shared" si="3"/>
        <v>0</v>
      </c>
      <c r="BT39" s="193"/>
      <c r="BU39" s="193"/>
      <c r="BV39" s="193"/>
      <c r="BW39" s="194"/>
      <c r="BX39" s="1"/>
      <c r="BY39" s="1"/>
      <c r="BZ39" s="12"/>
      <c r="CA39" s="1"/>
      <c r="CB39" s="207"/>
      <c r="CC39" s="208"/>
      <c r="CD39" s="208"/>
      <c r="CE39" s="208"/>
      <c r="CF39" s="208"/>
      <c r="CG39" s="209"/>
      <c r="CH39" s="2"/>
      <c r="CI39" s="118"/>
      <c r="CJ39" s="207"/>
      <c r="CK39" s="208"/>
      <c r="CL39" s="208"/>
      <c r="CM39" s="208"/>
      <c r="CN39" s="208"/>
      <c r="CO39" s="209"/>
      <c r="CP39" s="177"/>
      <c r="CQ39" s="178"/>
      <c r="CR39" s="178"/>
      <c r="CS39" s="178"/>
      <c r="CT39" s="178"/>
      <c r="CU39" s="179"/>
      <c r="CV39" s="177"/>
      <c r="CW39" s="178"/>
      <c r="CX39" s="178"/>
      <c r="CY39" s="178"/>
      <c r="CZ39" s="179"/>
      <c r="DA39" s="177"/>
      <c r="DB39" s="178"/>
      <c r="DC39" s="178"/>
      <c r="DD39" s="178"/>
      <c r="DE39" s="179"/>
      <c r="DF39" s="1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</row>
    <row r="40" spans="1:210" ht="14.25" customHeight="1" hidden="1" outlineLevel="1">
      <c r="A40" s="177"/>
      <c r="B40" s="178"/>
      <c r="C40" s="178"/>
      <c r="D40" s="178"/>
      <c r="E40" s="178"/>
      <c r="F40" s="179"/>
      <c r="G40" s="159"/>
      <c r="H40" s="160"/>
      <c r="I40" s="160"/>
      <c r="J40" s="160"/>
      <c r="K40" s="160"/>
      <c r="L40" s="161"/>
      <c r="M40" s="108"/>
      <c r="N40" s="63"/>
      <c r="O40" s="63"/>
      <c r="P40" s="213"/>
      <c r="Q40" s="214"/>
      <c r="R40" s="214"/>
      <c r="S40" s="214"/>
      <c r="T40" s="214"/>
      <c r="U40" s="215"/>
      <c r="V40" s="216"/>
      <c r="W40" s="217"/>
      <c r="X40" s="217"/>
      <c r="Y40" s="217"/>
      <c r="Z40" s="217"/>
      <c r="AA40" s="218"/>
      <c r="AB40" s="4"/>
      <c r="AC40" s="33"/>
      <c r="AD40" s="3"/>
      <c r="AE40" s="3"/>
      <c r="AF40" s="359"/>
      <c r="AG40" s="360"/>
      <c r="AH40" s="360"/>
      <c r="AI40" s="360"/>
      <c r="AJ40" s="360"/>
      <c r="AK40" s="360"/>
      <c r="AL40" s="361"/>
      <c r="AM40" s="189"/>
      <c r="AN40" s="190"/>
      <c r="AO40" s="190"/>
      <c r="AP40" s="190"/>
      <c r="AQ40" s="190"/>
      <c r="AR40" s="190"/>
      <c r="AS40" s="191"/>
      <c r="AT40" s="189"/>
      <c r="AU40" s="190"/>
      <c r="AV40" s="190"/>
      <c r="AW40" s="190"/>
      <c r="AX40" s="190"/>
      <c r="AY40" s="190"/>
      <c r="AZ40" s="191"/>
      <c r="BA40" s="207">
        <f t="shared" si="2"/>
        <v>0</v>
      </c>
      <c r="BB40" s="208"/>
      <c r="BC40" s="208"/>
      <c r="BD40" s="208"/>
      <c r="BE40" s="208"/>
      <c r="BF40" s="209"/>
      <c r="BG40" s="198"/>
      <c r="BH40" s="199"/>
      <c r="BI40" s="199"/>
      <c r="BJ40" s="199"/>
      <c r="BK40" s="199"/>
      <c r="BL40" s="200"/>
      <c r="BM40" s="198"/>
      <c r="BN40" s="199"/>
      <c r="BO40" s="199"/>
      <c r="BP40" s="199"/>
      <c r="BQ40" s="199"/>
      <c r="BR40" s="200"/>
      <c r="BS40" s="192">
        <f t="shared" si="3"/>
        <v>0</v>
      </c>
      <c r="BT40" s="193"/>
      <c r="BU40" s="193"/>
      <c r="BV40" s="193"/>
      <c r="BW40" s="194"/>
      <c r="BX40" s="1"/>
      <c r="BY40" s="1"/>
      <c r="BZ40" s="12"/>
      <c r="CA40" s="1"/>
      <c r="CB40" s="207"/>
      <c r="CC40" s="208"/>
      <c r="CD40" s="208"/>
      <c r="CE40" s="208"/>
      <c r="CF40" s="208"/>
      <c r="CG40" s="209"/>
      <c r="CH40" s="2"/>
      <c r="CI40" s="118"/>
      <c r="CJ40" s="207"/>
      <c r="CK40" s="208"/>
      <c r="CL40" s="208"/>
      <c r="CM40" s="208"/>
      <c r="CN40" s="208"/>
      <c r="CO40" s="209"/>
      <c r="CP40" s="177"/>
      <c r="CQ40" s="178"/>
      <c r="CR40" s="178"/>
      <c r="CS40" s="178"/>
      <c r="CT40" s="178"/>
      <c r="CU40" s="179"/>
      <c r="CV40" s="177"/>
      <c r="CW40" s="178"/>
      <c r="CX40" s="178"/>
      <c r="CY40" s="178"/>
      <c r="CZ40" s="179"/>
      <c r="DA40" s="177"/>
      <c r="DB40" s="178"/>
      <c r="DC40" s="178"/>
      <c r="DD40" s="178"/>
      <c r="DE40" s="179"/>
      <c r="DF40" s="1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</row>
    <row r="41" spans="1:210" ht="27.75" customHeight="1" hidden="1" outlineLevel="1">
      <c r="A41" s="177"/>
      <c r="B41" s="178"/>
      <c r="C41" s="178"/>
      <c r="D41" s="178"/>
      <c r="E41" s="178"/>
      <c r="F41" s="179"/>
      <c r="G41" s="159"/>
      <c r="H41" s="160"/>
      <c r="I41" s="160"/>
      <c r="J41" s="160"/>
      <c r="K41" s="160"/>
      <c r="L41" s="161"/>
      <c r="M41" s="108"/>
      <c r="N41" s="63"/>
      <c r="O41" s="63"/>
      <c r="P41" s="213"/>
      <c r="Q41" s="214"/>
      <c r="R41" s="214"/>
      <c r="S41" s="214"/>
      <c r="T41" s="214"/>
      <c r="U41" s="215"/>
      <c r="V41" s="216"/>
      <c r="W41" s="217"/>
      <c r="X41" s="217"/>
      <c r="Y41" s="217"/>
      <c r="Z41" s="217"/>
      <c r="AA41" s="218"/>
      <c r="AB41" s="4"/>
      <c r="AC41" s="33"/>
      <c r="AD41" s="3"/>
      <c r="AE41" s="3"/>
      <c r="AF41" s="359"/>
      <c r="AG41" s="360"/>
      <c r="AH41" s="360"/>
      <c r="AI41" s="360"/>
      <c r="AJ41" s="360"/>
      <c r="AK41" s="360"/>
      <c r="AL41" s="361"/>
      <c r="AM41" s="189"/>
      <c r="AN41" s="190"/>
      <c r="AO41" s="190"/>
      <c r="AP41" s="190"/>
      <c r="AQ41" s="190"/>
      <c r="AR41" s="190"/>
      <c r="AS41" s="191"/>
      <c r="AT41" s="189"/>
      <c r="AU41" s="190"/>
      <c r="AV41" s="190"/>
      <c r="AW41" s="190"/>
      <c r="AX41" s="190"/>
      <c r="AY41" s="190"/>
      <c r="AZ41" s="191"/>
      <c r="BA41" s="207">
        <f t="shared" si="2"/>
        <v>0</v>
      </c>
      <c r="BB41" s="208"/>
      <c r="BC41" s="208"/>
      <c r="BD41" s="208"/>
      <c r="BE41" s="208"/>
      <c r="BF41" s="209"/>
      <c r="BG41" s="198"/>
      <c r="BH41" s="199"/>
      <c r="BI41" s="199"/>
      <c r="BJ41" s="199"/>
      <c r="BK41" s="199"/>
      <c r="BL41" s="200"/>
      <c r="BM41" s="198"/>
      <c r="BN41" s="199"/>
      <c r="BO41" s="199"/>
      <c r="BP41" s="199"/>
      <c r="BQ41" s="199"/>
      <c r="BR41" s="200"/>
      <c r="BS41" s="192">
        <f t="shared" si="3"/>
        <v>0</v>
      </c>
      <c r="BT41" s="193"/>
      <c r="BU41" s="193"/>
      <c r="BV41" s="193"/>
      <c r="BW41" s="194"/>
      <c r="BX41" s="1"/>
      <c r="BY41" s="1"/>
      <c r="BZ41" s="12"/>
      <c r="CA41" s="1"/>
      <c r="CB41" s="207"/>
      <c r="CC41" s="208"/>
      <c r="CD41" s="208"/>
      <c r="CE41" s="208"/>
      <c r="CF41" s="208"/>
      <c r="CG41" s="209"/>
      <c r="CH41" s="2"/>
      <c r="CI41" s="118"/>
      <c r="CJ41" s="207"/>
      <c r="CK41" s="208"/>
      <c r="CL41" s="208"/>
      <c r="CM41" s="208"/>
      <c r="CN41" s="208"/>
      <c r="CO41" s="209"/>
      <c r="CP41" s="177"/>
      <c r="CQ41" s="178"/>
      <c r="CR41" s="178"/>
      <c r="CS41" s="178"/>
      <c r="CT41" s="178"/>
      <c r="CU41" s="179"/>
      <c r="CV41" s="177"/>
      <c r="CW41" s="178"/>
      <c r="CX41" s="178"/>
      <c r="CY41" s="178"/>
      <c r="CZ41" s="179"/>
      <c r="DA41" s="177"/>
      <c r="DB41" s="178"/>
      <c r="DC41" s="178"/>
      <c r="DD41" s="178"/>
      <c r="DE41" s="179"/>
      <c r="DF41" s="1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</row>
    <row r="42" spans="1:210" ht="36" customHeight="1" hidden="1" outlineLevel="1">
      <c r="A42" s="177"/>
      <c r="B42" s="178"/>
      <c r="C42" s="178"/>
      <c r="D42" s="178"/>
      <c r="E42" s="178"/>
      <c r="F42" s="179"/>
      <c r="G42" s="159"/>
      <c r="H42" s="160"/>
      <c r="I42" s="160"/>
      <c r="J42" s="160"/>
      <c r="K42" s="160"/>
      <c r="L42" s="161"/>
      <c r="M42" s="108"/>
      <c r="N42" s="63"/>
      <c r="O42" s="63"/>
      <c r="P42" s="213"/>
      <c r="Q42" s="214"/>
      <c r="R42" s="214"/>
      <c r="S42" s="214"/>
      <c r="T42" s="214"/>
      <c r="U42" s="215"/>
      <c r="V42" s="216"/>
      <c r="W42" s="217"/>
      <c r="X42" s="217"/>
      <c r="Y42" s="217"/>
      <c r="Z42" s="217"/>
      <c r="AA42" s="218"/>
      <c r="AB42" s="4"/>
      <c r="AC42" s="33"/>
      <c r="AD42" s="3"/>
      <c r="AE42" s="3"/>
      <c r="AF42" s="359"/>
      <c r="AG42" s="360"/>
      <c r="AH42" s="360"/>
      <c r="AI42" s="360"/>
      <c r="AJ42" s="360"/>
      <c r="AK42" s="360"/>
      <c r="AL42" s="361"/>
      <c r="AM42" s="189"/>
      <c r="AN42" s="190"/>
      <c r="AO42" s="190"/>
      <c r="AP42" s="190"/>
      <c r="AQ42" s="190"/>
      <c r="AR42" s="190"/>
      <c r="AS42" s="191"/>
      <c r="AT42" s="189"/>
      <c r="AU42" s="190"/>
      <c r="AV42" s="190"/>
      <c r="AW42" s="190"/>
      <c r="AX42" s="190"/>
      <c r="AY42" s="190"/>
      <c r="AZ42" s="191"/>
      <c r="BA42" s="198">
        <f>BG42+BM42+BS42</f>
        <v>0</v>
      </c>
      <c r="BB42" s="199"/>
      <c r="BC42" s="199"/>
      <c r="BD42" s="199"/>
      <c r="BE42" s="199"/>
      <c r="BF42" s="200"/>
      <c r="BG42" s="198"/>
      <c r="BH42" s="199"/>
      <c r="BI42" s="199"/>
      <c r="BJ42" s="199"/>
      <c r="BK42" s="199"/>
      <c r="BL42" s="200"/>
      <c r="BM42" s="198"/>
      <c r="BN42" s="199"/>
      <c r="BO42" s="199"/>
      <c r="BP42" s="199"/>
      <c r="BQ42" s="199"/>
      <c r="BR42" s="200"/>
      <c r="BS42" s="192">
        <f t="shared" si="3"/>
        <v>0</v>
      </c>
      <c r="BT42" s="193"/>
      <c r="BU42" s="193"/>
      <c r="BV42" s="193"/>
      <c r="BW42" s="194"/>
      <c r="BX42" s="1"/>
      <c r="BY42" s="1"/>
      <c r="BZ42" s="12"/>
      <c r="CA42" s="1"/>
      <c r="CB42" s="207"/>
      <c r="CC42" s="208"/>
      <c r="CD42" s="208"/>
      <c r="CE42" s="208"/>
      <c r="CF42" s="208"/>
      <c r="CG42" s="209"/>
      <c r="CH42" s="2"/>
      <c r="CI42" s="118"/>
      <c r="CJ42" s="207"/>
      <c r="CK42" s="208"/>
      <c r="CL42" s="208"/>
      <c r="CM42" s="208"/>
      <c r="CN42" s="208"/>
      <c r="CO42" s="209"/>
      <c r="CP42" s="177"/>
      <c r="CQ42" s="178"/>
      <c r="CR42" s="178"/>
      <c r="CS42" s="178"/>
      <c r="CT42" s="178"/>
      <c r="CU42" s="179"/>
      <c r="CV42" s="177"/>
      <c r="CW42" s="178"/>
      <c r="CX42" s="178"/>
      <c r="CY42" s="178"/>
      <c r="CZ42" s="179"/>
      <c r="DA42" s="177"/>
      <c r="DB42" s="178"/>
      <c r="DC42" s="178"/>
      <c r="DD42" s="178"/>
      <c r="DE42" s="179"/>
      <c r="DF42" s="1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</row>
    <row r="43" spans="1:210" ht="24.75" customHeight="1" hidden="1" outlineLevel="1">
      <c r="A43" s="177"/>
      <c r="B43" s="178"/>
      <c r="C43" s="178"/>
      <c r="D43" s="178"/>
      <c r="E43" s="178"/>
      <c r="F43" s="179"/>
      <c r="G43" s="159"/>
      <c r="H43" s="160"/>
      <c r="I43" s="160"/>
      <c r="J43" s="160"/>
      <c r="K43" s="160"/>
      <c r="L43" s="161"/>
      <c r="M43" s="108"/>
      <c r="N43" s="63"/>
      <c r="O43" s="63"/>
      <c r="P43" s="213"/>
      <c r="Q43" s="214"/>
      <c r="R43" s="214"/>
      <c r="S43" s="214"/>
      <c r="T43" s="214"/>
      <c r="U43" s="215"/>
      <c r="V43" s="216"/>
      <c r="W43" s="217"/>
      <c r="X43" s="217"/>
      <c r="Y43" s="217"/>
      <c r="Z43" s="217"/>
      <c r="AA43" s="218"/>
      <c r="AB43" s="4"/>
      <c r="AC43" s="33"/>
      <c r="AD43" s="3"/>
      <c r="AE43" s="3"/>
      <c r="AF43" s="359"/>
      <c r="AG43" s="360"/>
      <c r="AH43" s="360"/>
      <c r="AI43" s="360"/>
      <c r="AJ43" s="360"/>
      <c r="AK43" s="360"/>
      <c r="AL43" s="361"/>
      <c r="AM43" s="189"/>
      <c r="AN43" s="190"/>
      <c r="AO43" s="190"/>
      <c r="AP43" s="190"/>
      <c r="AQ43" s="190"/>
      <c r="AR43" s="190"/>
      <c r="AS43" s="191"/>
      <c r="AT43" s="189"/>
      <c r="AU43" s="190"/>
      <c r="AV43" s="190"/>
      <c r="AW43" s="190"/>
      <c r="AX43" s="190"/>
      <c r="AY43" s="190"/>
      <c r="AZ43" s="191"/>
      <c r="BA43" s="207">
        <f t="shared" si="2"/>
        <v>0</v>
      </c>
      <c r="BB43" s="208"/>
      <c r="BC43" s="208"/>
      <c r="BD43" s="208"/>
      <c r="BE43" s="208"/>
      <c r="BF43" s="209"/>
      <c r="BG43" s="198"/>
      <c r="BH43" s="199"/>
      <c r="BI43" s="199"/>
      <c r="BJ43" s="199"/>
      <c r="BK43" s="199"/>
      <c r="BL43" s="200"/>
      <c r="BM43" s="198"/>
      <c r="BN43" s="199"/>
      <c r="BO43" s="199"/>
      <c r="BP43" s="199"/>
      <c r="BQ43" s="199"/>
      <c r="BR43" s="200"/>
      <c r="BS43" s="192">
        <f t="shared" si="3"/>
        <v>0</v>
      </c>
      <c r="BT43" s="193"/>
      <c r="BU43" s="193"/>
      <c r="BV43" s="193"/>
      <c r="BW43" s="194"/>
      <c r="BX43" s="1"/>
      <c r="BY43" s="1"/>
      <c r="BZ43" s="12"/>
      <c r="CA43" s="1"/>
      <c r="CB43" s="207"/>
      <c r="CC43" s="208"/>
      <c r="CD43" s="208"/>
      <c r="CE43" s="208"/>
      <c r="CF43" s="208"/>
      <c r="CG43" s="209"/>
      <c r="CH43" s="2"/>
      <c r="CI43" s="118"/>
      <c r="CJ43" s="207"/>
      <c r="CK43" s="208"/>
      <c r="CL43" s="208"/>
      <c r="CM43" s="208"/>
      <c r="CN43" s="208"/>
      <c r="CO43" s="209"/>
      <c r="CP43" s="177"/>
      <c r="CQ43" s="178"/>
      <c r="CR43" s="178"/>
      <c r="CS43" s="178"/>
      <c r="CT43" s="178"/>
      <c r="CU43" s="179"/>
      <c r="CV43" s="177"/>
      <c r="CW43" s="178"/>
      <c r="CX43" s="178"/>
      <c r="CY43" s="178"/>
      <c r="CZ43" s="179"/>
      <c r="DA43" s="177"/>
      <c r="DB43" s="178"/>
      <c r="DC43" s="178"/>
      <c r="DD43" s="178"/>
      <c r="DE43" s="179"/>
      <c r="DF43" s="1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</row>
    <row r="44" spans="1:210" ht="15" customHeight="1" collapsed="1">
      <c r="A44" s="334" t="s">
        <v>36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6"/>
      <c r="AB44" s="99" t="s">
        <v>37</v>
      </c>
      <c r="AC44" s="70">
        <f>AC45+AC46+AC47+AC49+AC48</f>
        <v>16.799999999999997</v>
      </c>
      <c r="AD44" s="100"/>
      <c r="AE44" s="100"/>
      <c r="AF44" s="371" t="s">
        <v>38</v>
      </c>
      <c r="AG44" s="372"/>
      <c r="AH44" s="372"/>
      <c r="AI44" s="372"/>
      <c r="AJ44" s="372"/>
      <c r="AK44" s="372"/>
      <c r="AL44" s="373"/>
      <c r="AM44" s="337" t="s">
        <v>38</v>
      </c>
      <c r="AN44" s="338"/>
      <c r="AO44" s="338"/>
      <c r="AP44" s="338"/>
      <c r="AQ44" s="338"/>
      <c r="AR44" s="338"/>
      <c r="AS44" s="339"/>
      <c r="AT44" s="337" t="s">
        <v>38</v>
      </c>
      <c r="AU44" s="338"/>
      <c r="AV44" s="338"/>
      <c r="AW44" s="338"/>
      <c r="AX44" s="338"/>
      <c r="AY44" s="338"/>
      <c r="AZ44" s="339"/>
      <c r="BA44" s="231">
        <f>BA45+BA46+BA47+BA49+BA48</f>
        <v>0</v>
      </c>
      <c r="BB44" s="232"/>
      <c r="BC44" s="232"/>
      <c r="BD44" s="232"/>
      <c r="BE44" s="232"/>
      <c r="BF44" s="233"/>
      <c r="BG44" s="231">
        <f>BG45+BG46+BG47+BG49+BG48</f>
        <v>0</v>
      </c>
      <c r="BH44" s="232"/>
      <c r="BI44" s="232"/>
      <c r="BJ44" s="232"/>
      <c r="BK44" s="232"/>
      <c r="BL44" s="233"/>
      <c r="BM44" s="231">
        <f>BM45+BM46+BM47+BM48+BM49</f>
        <v>0</v>
      </c>
      <c r="BN44" s="232"/>
      <c r="BO44" s="232"/>
      <c r="BP44" s="232"/>
      <c r="BQ44" s="232"/>
      <c r="BR44" s="233"/>
      <c r="BS44" s="231">
        <f>BS45+BS46+BS47+BS48+BS49</f>
        <v>0</v>
      </c>
      <c r="BT44" s="232"/>
      <c r="BU44" s="232"/>
      <c r="BV44" s="232"/>
      <c r="BW44" s="233"/>
      <c r="BX44" s="31">
        <f>BX45+BX46+BX47+BX49</f>
        <v>0</v>
      </c>
      <c r="BY44" s="31">
        <f>BY45+BY46+BY47+BY49+BY48</f>
        <v>0</v>
      </c>
      <c r="BZ44" s="31">
        <f>BZ45+BZ46+BZ47+BZ49+BZ48</f>
        <v>0</v>
      </c>
      <c r="CA44" s="31">
        <f>CA45+CA46+CA47+CA49+CA48</f>
        <v>0</v>
      </c>
      <c r="CB44" s="337"/>
      <c r="CC44" s="338"/>
      <c r="CD44" s="338"/>
      <c r="CE44" s="338"/>
      <c r="CF44" s="338"/>
      <c r="CG44" s="339"/>
      <c r="CH44" s="101"/>
      <c r="CI44" s="119"/>
      <c r="CJ44" s="337"/>
      <c r="CK44" s="338"/>
      <c r="CL44" s="338"/>
      <c r="CM44" s="338"/>
      <c r="CN44" s="338"/>
      <c r="CO44" s="339"/>
      <c r="CP44" s="234"/>
      <c r="CQ44" s="235"/>
      <c r="CR44" s="235"/>
      <c r="CS44" s="235"/>
      <c r="CT44" s="235"/>
      <c r="CU44" s="236"/>
      <c r="CV44" s="234"/>
      <c r="CW44" s="235"/>
      <c r="CX44" s="235"/>
      <c r="CY44" s="235"/>
      <c r="CZ44" s="236"/>
      <c r="DA44" s="234"/>
      <c r="DB44" s="235"/>
      <c r="DC44" s="235"/>
      <c r="DD44" s="235"/>
      <c r="DE44" s="236"/>
      <c r="DF44" s="35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</row>
    <row r="45" spans="1:210" ht="15" customHeight="1">
      <c r="A45" s="228" t="s">
        <v>50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30"/>
      <c r="AB45" s="29" t="s">
        <v>34</v>
      </c>
      <c r="AC45" s="70">
        <f>((_xlfn.SUMIFS($AC$12:$AC$43,$AB$12:$AB$43,"П")))</f>
        <v>0</v>
      </c>
      <c r="AD45" s="30"/>
      <c r="AE45" s="30"/>
      <c r="AF45" s="374" t="s">
        <v>38</v>
      </c>
      <c r="AG45" s="375"/>
      <c r="AH45" s="375"/>
      <c r="AI45" s="375"/>
      <c r="AJ45" s="375"/>
      <c r="AK45" s="375"/>
      <c r="AL45" s="376"/>
      <c r="AM45" s="231" t="s">
        <v>38</v>
      </c>
      <c r="AN45" s="232"/>
      <c r="AO45" s="232"/>
      <c r="AP45" s="232"/>
      <c r="AQ45" s="232"/>
      <c r="AR45" s="232"/>
      <c r="AS45" s="233"/>
      <c r="AT45" s="231" t="s">
        <v>38</v>
      </c>
      <c r="AU45" s="232"/>
      <c r="AV45" s="232"/>
      <c r="AW45" s="232"/>
      <c r="AX45" s="232"/>
      <c r="AY45" s="232"/>
      <c r="AZ45" s="233"/>
      <c r="BA45" s="231">
        <f>((_xlfn.SUMIFS($BA$14:$BA$43,$AB$14:$AB$43,"П",$DF$14:$DF$43,"0")))</f>
        <v>0</v>
      </c>
      <c r="BB45" s="232"/>
      <c r="BC45" s="232"/>
      <c r="BD45" s="232"/>
      <c r="BE45" s="232"/>
      <c r="BF45" s="233"/>
      <c r="BG45" s="231">
        <f>((_xlfn.SUMIFS($BG$14:$BG$43,$AB$14:$AB$43,"П",$DF$14:$DF$43,"0")))</f>
        <v>0</v>
      </c>
      <c r="BH45" s="232"/>
      <c r="BI45" s="232"/>
      <c r="BJ45" s="232"/>
      <c r="BK45" s="232"/>
      <c r="BL45" s="233"/>
      <c r="BM45" s="231">
        <f>((_xlfn.SUMIFS($BM$14:$BM$43,$AB$14:$AB$43,"П",$DF$14:$DF$43,"0")))</f>
        <v>0</v>
      </c>
      <c r="BN45" s="232"/>
      <c r="BO45" s="232"/>
      <c r="BP45" s="232"/>
      <c r="BQ45" s="232"/>
      <c r="BR45" s="233"/>
      <c r="BS45" s="231">
        <f>((_xlfn.SUMIFS($BS$14:$BS$43,$AB$14:$AB$43,"П",$DF$14:$DF$43,"0")))</f>
        <v>0</v>
      </c>
      <c r="BT45" s="232"/>
      <c r="BU45" s="232"/>
      <c r="BV45" s="232"/>
      <c r="BW45" s="233"/>
      <c r="BX45" s="35">
        <f>((_xlfn.SUMIFS($BX$14:$BX$43,$AB$14:$AB$43,"П",$DF$14:$DF$43,"0")))</f>
        <v>0</v>
      </c>
      <c r="BY45" s="35">
        <f>((_xlfn.SUMIFS($BY$14:$BY$43,$AB$14:$AB$43,"П",$DF$14:$DF$43,"0")))</f>
        <v>0</v>
      </c>
      <c r="BZ45" s="35">
        <f>((_xlfn.SUMIFS($BZ$14:$BZ$43,$AB$14:$AB$43,"П",$DF$14:$DF$43,"0")))</f>
        <v>0</v>
      </c>
      <c r="CA45" s="35">
        <f>((_xlfn.SUMIFS($CA$14:$CA$43,$AB$14:$AB$43,"П",$DF$14:$DF$43,"0")))</f>
        <v>0</v>
      </c>
      <c r="CB45" s="231"/>
      <c r="CC45" s="232"/>
      <c r="CD45" s="232"/>
      <c r="CE45" s="232"/>
      <c r="CF45" s="232"/>
      <c r="CG45" s="233"/>
      <c r="CH45" s="27"/>
      <c r="CI45" s="120"/>
      <c r="CJ45" s="231"/>
      <c r="CK45" s="232"/>
      <c r="CL45" s="232"/>
      <c r="CM45" s="232"/>
      <c r="CN45" s="232"/>
      <c r="CO45" s="233"/>
      <c r="CP45" s="234" t="s">
        <v>38</v>
      </c>
      <c r="CQ45" s="235"/>
      <c r="CR45" s="235"/>
      <c r="CS45" s="235"/>
      <c r="CT45" s="235"/>
      <c r="CU45" s="236"/>
      <c r="CV45" s="237" t="s">
        <v>38</v>
      </c>
      <c r="CW45" s="238"/>
      <c r="CX45" s="238"/>
      <c r="CY45" s="238"/>
      <c r="CZ45" s="239"/>
      <c r="DA45" s="237" t="s">
        <v>38</v>
      </c>
      <c r="DB45" s="238"/>
      <c r="DC45" s="238"/>
      <c r="DD45" s="238"/>
      <c r="DE45" s="239"/>
      <c r="DF45" s="32" t="s">
        <v>39</v>
      </c>
      <c r="DG45" s="28"/>
      <c r="DH45" s="28"/>
      <c r="DI45" s="28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</row>
    <row r="46" spans="1:210" ht="15" customHeight="1">
      <c r="A46" s="228" t="s">
        <v>40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30"/>
      <c r="AB46" s="29" t="s">
        <v>41</v>
      </c>
      <c r="AC46" s="70">
        <f>((_xlfn.SUMIFS($AC$12:$AC$43,$AB$12:$AB$43,"А")))</f>
        <v>0</v>
      </c>
      <c r="AD46" s="30"/>
      <c r="AE46" s="30"/>
      <c r="AF46" s="374" t="s">
        <v>38</v>
      </c>
      <c r="AG46" s="375"/>
      <c r="AH46" s="375"/>
      <c r="AI46" s="375"/>
      <c r="AJ46" s="375"/>
      <c r="AK46" s="375"/>
      <c r="AL46" s="376"/>
      <c r="AM46" s="231" t="s">
        <v>38</v>
      </c>
      <c r="AN46" s="232"/>
      <c r="AO46" s="232"/>
      <c r="AP46" s="232"/>
      <c r="AQ46" s="232"/>
      <c r="AR46" s="232"/>
      <c r="AS46" s="233"/>
      <c r="AT46" s="231" t="s">
        <v>38</v>
      </c>
      <c r="AU46" s="232"/>
      <c r="AV46" s="232"/>
      <c r="AW46" s="232"/>
      <c r="AX46" s="232"/>
      <c r="AY46" s="232"/>
      <c r="AZ46" s="233"/>
      <c r="BA46" s="231">
        <f>((_xlfn.SUMIFS($BA$14:$BA$43,$AB$14:$AB$43,"А",$DF$14:$DF$43,"0")))</f>
        <v>0</v>
      </c>
      <c r="BB46" s="232"/>
      <c r="BC46" s="232"/>
      <c r="BD46" s="232"/>
      <c r="BE46" s="232"/>
      <c r="BF46" s="233"/>
      <c r="BG46" s="231">
        <f>((_xlfn.SUMIFS($BG$14:$BG$43,$AB$14:$AB$43,"А",$DF$14:$DF$43,"0")))</f>
        <v>0</v>
      </c>
      <c r="BH46" s="232"/>
      <c r="BI46" s="232"/>
      <c r="BJ46" s="232"/>
      <c r="BK46" s="232"/>
      <c r="BL46" s="233"/>
      <c r="BM46" s="231">
        <f>((_xlfn.SUMIFS($BG$14:$BG$43,$AB$14:$AB$43,"А",$DF$14:$DF$43,"0")))</f>
        <v>0</v>
      </c>
      <c r="BN46" s="232"/>
      <c r="BO46" s="232"/>
      <c r="BP46" s="232"/>
      <c r="BQ46" s="232"/>
      <c r="BR46" s="233"/>
      <c r="BS46" s="231">
        <f>((_xlfn.SUMIFS($BG$14:$BG$43,$AB$14:$AB$43,"А",$DF$14:$DF$43,"0")))</f>
        <v>0</v>
      </c>
      <c r="BT46" s="232"/>
      <c r="BU46" s="232"/>
      <c r="BV46" s="232"/>
      <c r="BW46" s="233"/>
      <c r="BX46" s="35">
        <f>((_xlfn.SUMIFS($BX$14:$BX$43,$AB$14:$AB$43,"А",$DF$14:$DF$43,"0")))</f>
        <v>0</v>
      </c>
      <c r="BY46" s="35">
        <f>((_xlfn.SUMIFS($BY$14:$BY$43,$AB$14:$AB$43,"А",$DF$14:$DF$43,"0")))</f>
        <v>0</v>
      </c>
      <c r="BZ46" s="35">
        <f>((_xlfn.SUMIFS($BZ$14:$BZ$43,$AB$14:$AB$43,"А",$DF$14:$DF$43,"0")))</f>
        <v>0</v>
      </c>
      <c r="CA46" s="35">
        <f>((_xlfn.SUMIFS($CA$14:$CA$43,$AB$14:$AB$43,"А",$DF$14:$DF$43,"0")))</f>
        <v>0</v>
      </c>
      <c r="CB46" s="231"/>
      <c r="CC46" s="232"/>
      <c r="CD46" s="232"/>
      <c r="CE46" s="232"/>
      <c r="CF46" s="232"/>
      <c r="CG46" s="233"/>
      <c r="CH46" s="27"/>
      <c r="CI46" s="120"/>
      <c r="CJ46" s="231"/>
      <c r="CK46" s="232"/>
      <c r="CL46" s="232"/>
      <c r="CM46" s="232"/>
      <c r="CN46" s="232"/>
      <c r="CO46" s="233"/>
      <c r="CP46" s="237" t="s">
        <v>38</v>
      </c>
      <c r="CQ46" s="238"/>
      <c r="CR46" s="238"/>
      <c r="CS46" s="238"/>
      <c r="CT46" s="238"/>
      <c r="CU46" s="239"/>
      <c r="CV46" s="237" t="s">
        <v>38</v>
      </c>
      <c r="CW46" s="238"/>
      <c r="CX46" s="238"/>
      <c r="CY46" s="238"/>
      <c r="CZ46" s="239"/>
      <c r="DA46" s="237" t="s">
        <v>38</v>
      </c>
      <c r="DB46" s="238"/>
      <c r="DC46" s="238"/>
      <c r="DD46" s="238"/>
      <c r="DE46" s="239"/>
      <c r="DF46" s="31" t="s">
        <v>39</v>
      </c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</row>
    <row r="47" spans="1:210" ht="22.5" customHeight="1">
      <c r="A47" s="249" t="s">
        <v>42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1"/>
      <c r="AB47" s="29" t="s">
        <v>35</v>
      </c>
      <c r="AC47" s="51">
        <f>((_xlfn.SUMIFS($AC$12:$AC$22,$AB$12:$AB$22,"В")))</f>
        <v>16.799999999999997</v>
      </c>
      <c r="AD47" s="30"/>
      <c r="AE47" s="30"/>
      <c r="AF47" s="374" t="s">
        <v>38</v>
      </c>
      <c r="AG47" s="375"/>
      <c r="AH47" s="375"/>
      <c r="AI47" s="375"/>
      <c r="AJ47" s="375"/>
      <c r="AK47" s="375"/>
      <c r="AL47" s="376"/>
      <c r="AM47" s="231" t="s">
        <v>38</v>
      </c>
      <c r="AN47" s="232"/>
      <c r="AO47" s="232"/>
      <c r="AP47" s="232"/>
      <c r="AQ47" s="232"/>
      <c r="AR47" s="232"/>
      <c r="AS47" s="233"/>
      <c r="AT47" s="231" t="s">
        <v>38</v>
      </c>
      <c r="AU47" s="232"/>
      <c r="AV47" s="232"/>
      <c r="AW47" s="232"/>
      <c r="AX47" s="232"/>
      <c r="AY47" s="232"/>
      <c r="AZ47" s="233"/>
      <c r="BA47" s="231">
        <f>((_xlfn.SUMIFS($BA$14:$BA$43,$AB$14:$AB$43,"В",$DF$14:$DF$43,"0")))</f>
        <v>0</v>
      </c>
      <c r="BB47" s="232"/>
      <c r="BC47" s="232"/>
      <c r="BD47" s="232"/>
      <c r="BE47" s="232"/>
      <c r="BF47" s="233"/>
      <c r="BG47" s="231">
        <f>((_xlfn.SUMIFS($BG$14:$BG$43,$AB$14:$AB$43,"В",$DF$14:$DF$43,"0")))</f>
        <v>0</v>
      </c>
      <c r="BH47" s="232"/>
      <c r="BI47" s="232"/>
      <c r="BJ47" s="232"/>
      <c r="BK47" s="232"/>
      <c r="BL47" s="233"/>
      <c r="BM47" s="231">
        <f>((_xlfn.SUMIFS($BG$14:$BG$43,$AB$14:$AB$43,"В",$DF$14:$DF$43,"0")))</f>
        <v>0</v>
      </c>
      <c r="BN47" s="232"/>
      <c r="BO47" s="232"/>
      <c r="BP47" s="232"/>
      <c r="BQ47" s="232"/>
      <c r="BR47" s="233"/>
      <c r="BS47" s="231">
        <f>((_xlfn.SUMIFS($BG$14:$BG$43,$AB$14:$AB$43,"В",$DF$14:$DF$43,"0")))</f>
        <v>0</v>
      </c>
      <c r="BT47" s="232"/>
      <c r="BU47" s="232"/>
      <c r="BV47" s="232"/>
      <c r="BW47" s="233"/>
      <c r="BX47" s="35">
        <f>((_xlfn.SUMIFS($BX$14:$BX$43,$AB$14:$AB$43,"В",$DF$14:$DF$43,"0")))</f>
        <v>0</v>
      </c>
      <c r="BY47" s="35">
        <f>((_xlfn.SUMIFS($BY$14:$BY$43,$AB$14:$AB$43,"В",$DF$14:$DF$43,"0")))</f>
        <v>0</v>
      </c>
      <c r="BZ47" s="35">
        <f>((_xlfn.SUMIFS($BZ$14:$BZ$43,$AB$14:$AB$43,"В",$DF$14:$DF$43,"0")))</f>
        <v>0</v>
      </c>
      <c r="CA47" s="35">
        <f>((_xlfn.SUMIFS($CA$14:$CA$43,$AB$14:$AB$43,"В",$DF$14:$DF$43,"0")))</f>
        <v>0</v>
      </c>
      <c r="CB47" s="231"/>
      <c r="CC47" s="232"/>
      <c r="CD47" s="232"/>
      <c r="CE47" s="232"/>
      <c r="CF47" s="232"/>
      <c r="CG47" s="233"/>
      <c r="CH47" s="27"/>
      <c r="CI47" s="120"/>
      <c r="CJ47" s="231"/>
      <c r="CK47" s="232"/>
      <c r="CL47" s="232"/>
      <c r="CM47" s="232"/>
      <c r="CN47" s="232"/>
      <c r="CO47" s="233"/>
      <c r="CP47" s="237" t="s">
        <v>38</v>
      </c>
      <c r="CQ47" s="238"/>
      <c r="CR47" s="238"/>
      <c r="CS47" s="238"/>
      <c r="CT47" s="238"/>
      <c r="CU47" s="239"/>
      <c r="CV47" s="237" t="s">
        <v>38</v>
      </c>
      <c r="CW47" s="238"/>
      <c r="CX47" s="238"/>
      <c r="CY47" s="238"/>
      <c r="CZ47" s="239"/>
      <c r="DA47" s="237" t="s">
        <v>38</v>
      </c>
      <c r="DB47" s="238"/>
      <c r="DC47" s="238"/>
      <c r="DD47" s="238"/>
      <c r="DE47" s="239"/>
      <c r="DF47" s="31">
        <v>0</v>
      </c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</row>
    <row r="48" spans="1:210" ht="15">
      <c r="A48" s="252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4"/>
      <c r="AB48" s="29" t="s">
        <v>35</v>
      </c>
      <c r="AC48" s="70">
        <f>((_xlfn.SUMIFS($AC$14:$AC$43,$AB$14:$AB$43,"В",$DF$14:$DF$43,"1")))</f>
        <v>0</v>
      </c>
      <c r="AD48" s="30"/>
      <c r="AE48" s="30"/>
      <c r="AF48" s="374" t="s">
        <v>38</v>
      </c>
      <c r="AG48" s="375"/>
      <c r="AH48" s="375"/>
      <c r="AI48" s="375"/>
      <c r="AJ48" s="375"/>
      <c r="AK48" s="375"/>
      <c r="AL48" s="376"/>
      <c r="AM48" s="231" t="s">
        <v>38</v>
      </c>
      <c r="AN48" s="232"/>
      <c r="AO48" s="232"/>
      <c r="AP48" s="232"/>
      <c r="AQ48" s="232"/>
      <c r="AR48" s="232"/>
      <c r="AS48" s="233"/>
      <c r="AT48" s="231" t="s">
        <v>38</v>
      </c>
      <c r="AU48" s="232"/>
      <c r="AV48" s="232"/>
      <c r="AW48" s="232"/>
      <c r="AX48" s="232"/>
      <c r="AY48" s="232"/>
      <c r="AZ48" s="233"/>
      <c r="BA48" s="231">
        <f>((_xlfn.SUMIFS($BA$14:$BA$43,$AB$14:$AB$43,"В",$DF$14:$DF$43,"1")))</f>
        <v>0</v>
      </c>
      <c r="BB48" s="232"/>
      <c r="BC48" s="232"/>
      <c r="BD48" s="232"/>
      <c r="BE48" s="232"/>
      <c r="BF48" s="233"/>
      <c r="BG48" s="231">
        <f>((_xlfn.SUMIFS($BG$14:$BG$43,$AB$14:$AB$43,"В",$DF$14:$DF$43,"1")))</f>
        <v>0</v>
      </c>
      <c r="BH48" s="232"/>
      <c r="BI48" s="232"/>
      <c r="BJ48" s="232"/>
      <c r="BK48" s="232"/>
      <c r="BL48" s="233"/>
      <c r="BM48" s="231">
        <f>((_xlfn.SUMIFS($BG$14:$BG$43,$AB$14:$AB$43,"В",$DF$14:$DF$43,"1")))</f>
        <v>0</v>
      </c>
      <c r="BN48" s="232"/>
      <c r="BO48" s="232"/>
      <c r="BP48" s="232"/>
      <c r="BQ48" s="232"/>
      <c r="BR48" s="233"/>
      <c r="BS48" s="231">
        <f>((_xlfn.SUMIFS($BG$14:$BG$43,$AB$14:$AB$43,"В",$DF$14:$DF$43,"1")))</f>
        <v>0</v>
      </c>
      <c r="BT48" s="232"/>
      <c r="BU48" s="232"/>
      <c r="BV48" s="232"/>
      <c r="BW48" s="233"/>
      <c r="BX48" s="35">
        <f>((_xlfn.SUMIFS($BX$14:$BX$43,$AB$14:$AB$43,"В",$DF$14:$DF$43,"1")))</f>
        <v>0</v>
      </c>
      <c r="BY48" s="35">
        <f>((_xlfn.SUMIFS($BY$14:$BY$43,$AB$14:$AB$43,"В",$DF$14:$DF$43,"0")))</f>
        <v>0</v>
      </c>
      <c r="BZ48" s="35">
        <f>((_xlfn.SUMIFS($BZ$14:$BZ$43,$AB$14:$AB$43,"В",$DF$14:$DF$43,"0")))</f>
        <v>0</v>
      </c>
      <c r="CA48" s="35">
        <f>((_xlfn.SUMIFS($CA$14:$CA$43,$AB$14:$AB$43,"В",$DF$14:$DF$43,"0")))</f>
        <v>0</v>
      </c>
      <c r="CB48" s="231"/>
      <c r="CC48" s="232"/>
      <c r="CD48" s="232"/>
      <c r="CE48" s="232"/>
      <c r="CF48" s="232"/>
      <c r="CG48" s="233"/>
      <c r="CH48" s="27"/>
      <c r="CI48" s="120"/>
      <c r="CJ48" s="231"/>
      <c r="CK48" s="232"/>
      <c r="CL48" s="232"/>
      <c r="CM48" s="232"/>
      <c r="CN48" s="232"/>
      <c r="CO48" s="233"/>
      <c r="CP48" s="237" t="s">
        <v>38</v>
      </c>
      <c r="CQ48" s="238"/>
      <c r="CR48" s="238"/>
      <c r="CS48" s="238"/>
      <c r="CT48" s="238"/>
      <c r="CU48" s="239"/>
      <c r="CV48" s="237" t="s">
        <v>38</v>
      </c>
      <c r="CW48" s="238"/>
      <c r="CX48" s="238"/>
      <c r="CY48" s="238"/>
      <c r="CZ48" s="239"/>
      <c r="DA48" s="237" t="s">
        <v>38</v>
      </c>
      <c r="DB48" s="238"/>
      <c r="DC48" s="238"/>
      <c r="DD48" s="238"/>
      <c r="DE48" s="239"/>
      <c r="DF48" s="31">
        <v>1</v>
      </c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</row>
    <row r="49" spans="1:210" ht="15" customHeight="1">
      <c r="A49" s="228" t="s">
        <v>43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30"/>
      <c r="AB49" s="29" t="s">
        <v>44</v>
      </c>
      <c r="AC49" s="36">
        <f>((_xlfn.SUMIFS($AC$14:$AC$43,$AB$14:$AB$43,"В1",$DF$14:$DF$43,"1")))</f>
        <v>0</v>
      </c>
      <c r="AD49" s="30"/>
      <c r="AE49" s="30"/>
      <c r="AF49" s="374" t="s">
        <v>38</v>
      </c>
      <c r="AG49" s="375"/>
      <c r="AH49" s="375"/>
      <c r="AI49" s="375"/>
      <c r="AJ49" s="375"/>
      <c r="AK49" s="375"/>
      <c r="AL49" s="376"/>
      <c r="AM49" s="231" t="s">
        <v>38</v>
      </c>
      <c r="AN49" s="232"/>
      <c r="AO49" s="232"/>
      <c r="AP49" s="232"/>
      <c r="AQ49" s="232"/>
      <c r="AR49" s="232"/>
      <c r="AS49" s="233"/>
      <c r="AT49" s="231" t="s">
        <v>38</v>
      </c>
      <c r="AU49" s="232"/>
      <c r="AV49" s="232"/>
      <c r="AW49" s="232"/>
      <c r="AX49" s="232"/>
      <c r="AY49" s="232"/>
      <c r="AZ49" s="233"/>
      <c r="BA49" s="231">
        <f>((_xlfn.SUMIFS($BA$14:$BA$43,$AB$14:$AB$43,"В1",$DF$14:$DF$43,"1")))</f>
        <v>0</v>
      </c>
      <c r="BB49" s="232"/>
      <c r="BC49" s="232"/>
      <c r="BD49" s="232"/>
      <c r="BE49" s="232"/>
      <c r="BF49" s="233"/>
      <c r="BG49" s="231">
        <f>((_xlfn.SUMIFS($BG$14:$BG$43,$AB$14:$AB$43,"В1",$DF$14:$DF$43,"1")))</f>
        <v>0</v>
      </c>
      <c r="BH49" s="232"/>
      <c r="BI49" s="232"/>
      <c r="BJ49" s="232"/>
      <c r="BK49" s="232"/>
      <c r="BL49" s="233"/>
      <c r="BM49" s="231">
        <f>((_xlfn.SUMIFS($BG$14:$BG$43,$AB$14:$AB$43,"В1",$DF$14:$DF$43,"1")))</f>
        <v>0</v>
      </c>
      <c r="BN49" s="232"/>
      <c r="BO49" s="232"/>
      <c r="BP49" s="232"/>
      <c r="BQ49" s="232"/>
      <c r="BR49" s="233"/>
      <c r="BS49" s="231">
        <f>((_xlfn.SUMIFS($BG$14:$BG$43,$AB$14:$AB$43,"В1",$DF$14:$DF$43,"1")))</f>
        <v>0</v>
      </c>
      <c r="BT49" s="232"/>
      <c r="BU49" s="232"/>
      <c r="BV49" s="232"/>
      <c r="BW49" s="233"/>
      <c r="BX49" s="35">
        <f>((_xlfn.SUMIFS($BX$14:$BX$43,$AB$14:$AB$43,"В1",$DF$14:$DF$43,"1")))</f>
        <v>0</v>
      </c>
      <c r="BY49" s="35">
        <f>((_xlfn.SUMIFS($BY$14:$BY$43,$AB$14:$AB$43,"В1",$DF$14:$DF$43,"1")))</f>
        <v>0</v>
      </c>
      <c r="BZ49" s="35">
        <f>((_xlfn.SUMIFS($BZ$14:$BZ$43,$AB$14:$AB$43,"В1",$DF$14:$DF$43,"1")))</f>
        <v>0</v>
      </c>
      <c r="CA49" s="35">
        <f>((_xlfn.SUMIFS($CA$14:$CA$43,$AB$14:$AB$43,"В1",$DF$14:$DF$43,"1")))</f>
        <v>0</v>
      </c>
      <c r="CB49" s="231"/>
      <c r="CC49" s="232"/>
      <c r="CD49" s="232"/>
      <c r="CE49" s="232"/>
      <c r="CF49" s="232"/>
      <c r="CG49" s="233"/>
      <c r="CH49" s="27"/>
      <c r="CI49" s="120"/>
      <c r="CJ49" s="231"/>
      <c r="CK49" s="232"/>
      <c r="CL49" s="232"/>
      <c r="CM49" s="232"/>
      <c r="CN49" s="232"/>
      <c r="CO49" s="233"/>
      <c r="CP49" s="237" t="s">
        <v>38</v>
      </c>
      <c r="CQ49" s="238"/>
      <c r="CR49" s="238"/>
      <c r="CS49" s="238"/>
      <c r="CT49" s="238"/>
      <c r="CU49" s="239"/>
      <c r="CV49" s="237" t="s">
        <v>38</v>
      </c>
      <c r="CW49" s="238"/>
      <c r="CX49" s="238"/>
      <c r="CY49" s="238"/>
      <c r="CZ49" s="239"/>
      <c r="DA49" s="237" t="s">
        <v>38</v>
      </c>
      <c r="DB49" s="238"/>
      <c r="DC49" s="238"/>
      <c r="DD49" s="238"/>
      <c r="DE49" s="239"/>
      <c r="DF49" s="31" t="s">
        <v>33</v>
      </c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</row>
    <row r="50" spans="5:87" s="14" customFormat="1" ht="12.75"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15"/>
      <c r="AC50" s="15"/>
      <c r="AD50" s="16"/>
      <c r="AE50" s="16"/>
      <c r="AF50" s="111"/>
      <c r="AG50" s="111"/>
      <c r="AH50" s="111"/>
      <c r="AI50" s="111"/>
      <c r="AJ50" s="111"/>
      <c r="AK50" s="111"/>
      <c r="AL50" s="111"/>
      <c r="AU50" s="111"/>
      <c r="AV50" s="111"/>
      <c r="AW50" s="111"/>
      <c r="AX50" s="111"/>
      <c r="AY50" s="111"/>
      <c r="AZ50" s="111"/>
      <c r="BA50" s="260"/>
      <c r="BB50" s="260"/>
      <c r="BC50" s="260"/>
      <c r="BD50" s="260"/>
      <c r="BE50" s="260"/>
      <c r="BF50" s="260"/>
      <c r="CI50" s="127">
        <f>SUM(CI12:CI49)</f>
        <v>132.118</v>
      </c>
    </row>
    <row r="52" ht="14.25">
      <c r="AC52" s="14">
        <f>AC22+AC21+AC20+AC19+AC18+AC17+AC16+AC15+AC14+AC13+AC12</f>
        <v>16.8</v>
      </c>
    </row>
    <row r="53" ht="14.25">
      <c r="AC53" s="14">
        <f>AC12+AC14+AC15</f>
        <v>4.97</v>
      </c>
    </row>
    <row r="54" ht="14.25">
      <c r="AC54" s="14">
        <f>AC22+AC21+AC20+AC19+AC18+AC17+AC16+AC13</f>
        <v>11.83</v>
      </c>
    </row>
  </sheetData>
  <sheetProtection/>
  <mergeCells count="660">
    <mergeCell ref="A3:BY3"/>
    <mergeCell ref="AF4:AL4"/>
    <mergeCell ref="AM4:AT4"/>
    <mergeCell ref="BE4:BO4"/>
    <mergeCell ref="BP4:BW4"/>
    <mergeCell ref="BX4:BZ4"/>
    <mergeCell ref="A6:AC6"/>
    <mergeCell ref="AD6:AD9"/>
    <mergeCell ref="AE6:AE9"/>
    <mergeCell ref="AF6:CH6"/>
    <mergeCell ref="CJ6:CO9"/>
    <mergeCell ref="CP6:DE7"/>
    <mergeCell ref="AF7:AL9"/>
    <mergeCell ref="AM7:AS9"/>
    <mergeCell ref="AT7:AZ9"/>
    <mergeCell ref="BA7:CG7"/>
    <mergeCell ref="DF6:DF9"/>
    <mergeCell ref="A7:F9"/>
    <mergeCell ref="G7:L9"/>
    <mergeCell ref="M7:M9"/>
    <mergeCell ref="N7:N9"/>
    <mergeCell ref="O7:O9"/>
    <mergeCell ref="P7:U9"/>
    <mergeCell ref="V7:AA9"/>
    <mergeCell ref="AB7:AB9"/>
    <mergeCell ref="AC7:AC9"/>
    <mergeCell ref="CH7:CI8"/>
    <mergeCell ref="BA8:BF9"/>
    <mergeCell ref="BG8:BW8"/>
    <mergeCell ref="BX8:CA8"/>
    <mergeCell ref="CB8:CG9"/>
    <mergeCell ref="CP8:CU9"/>
    <mergeCell ref="CV8:CZ9"/>
    <mergeCell ref="DA8:DE9"/>
    <mergeCell ref="BG9:BL9"/>
    <mergeCell ref="BM9:BR9"/>
    <mergeCell ref="BS9:BW9"/>
    <mergeCell ref="A10:F10"/>
    <mergeCell ref="G10:L10"/>
    <mergeCell ref="P10:U10"/>
    <mergeCell ref="V10:AA10"/>
    <mergeCell ref="AF10:AL10"/>
    <mergeCell ref="AM10:AS10"/>
    <mergeCell ref="AT10:AZ10"/>
    <mergeCell ref="BA10:BF10"/>
    <mergeCell ref="BG10:BL10"/>
    <mergeCell ref="BM10:BR10"/>
    <mergeCell ref="BS10:BW10"/>
    <mergeCell ref="CB10:CG10"/>
    <mergeCell ref="CJ10:CO10"/>
    <mergeCell ref="CP10:CU10"/>
    <mergeCell ref="CV10:CZ10"/>
    <mergeCell ref="DA10:DE10"/>
    <mergeCell ref="A11:F11"/>
    <mergeCell ref="G11:L11"/>
    <mergeCell ref="P11:U11"/>
    <mergeCell ref="V11:AA11"/>
    <mergeCell ref="AF11:AL11"/>
    <mergeCell ref="AM11:AS11"/>
    <mergeCell ref="AT11:AZ11"/>
    <mergeCell ref="BA11:BF11"/>
    <mergeCell ref="BG11:BL11"/>
    <mergeCell ref="BM11:BR11"/>
    <mergeCell ref="BS11:BW11"/>
    <mergeCell ref="CB11:CG11"/>
    <mergeCell ref="CJ11:CO11"/>
    <mergeCell ref="CP11:CU11"/>
    <mergeCell ref="CV11:CZ11"/>
    <mergeCell ref="DA11:DE11"/>
    <mergeCell ref="A12:F12"/>
    <mergeCell ref="G12:L12"/>
    <mergeCell ref="P12:U12"/>
    <mergeCell ref="V12:AA12"/>
    <mergeCell ref="AF12:AL12"/>
    <mergeCell ref="AM12:AS12"/>
    <mergeCell ref="AT12:AZ12"/>
    <mergeCell ref="BA12:BF12"/>
    <mergeCell ref="BG12:BL12"/>
    <mergeCell ref="BM12:BR12"/>
    <mergeCell ref="BS12:BW12"/>
    <mergeCell ref="CB12:CG12"/>
    <mergeCell ref="CJ12:CO12"/>
    <mergeCell ref="CP12:CU12"/>
    <mergeCell ref="CV12:CZ12"/>
    <mergeCell ref="DA12:DE12"/>
    <mergeCell ref="A13:F13"/>
    <mergeCell ref="G13:L13"/>
    <mergeCell ref="P13:U13"/>
    <mergeCell ref="V13:AA13"/>
    <mergeCell ref="AF13:AL13"/>
    <mergeCell ref="AM13:AS13"/>
    <mergeCell ref="AT13:AZ13"/>
    <mergeCell ref="BA13:BF13"/>
    <mergeCell ref="BG13:BL13"/>
    <mergeCell ref="BM13:BR13"/>
    <mergeCell ref="BS13:BW13"/>
    <mergeCell ref="CB13:CG13"/>
    <mergeCell ref="CJ13:CO13"/>
    <mergeCell ref="CP13:CU13"/>
    <mergeCell ref="CV13:CZ13"/>
    <mergeCell ref="DA13:DE13"/>
    <mergeCell ref="A14:F14"/>
    <mergeCell ref="G14:L14"/>
    <mergeCell ref="P14:U14"/>
    <mergeCell ref="V14:AA14"/>
    <mergeCell ref="AF14:AL14"/>
    <mergeCell ref="AM14:AS14"/>
    <mergeCell ref="AT14:AZ14"/>
    <mergeCell ref="BA14:BF14"/>
    <mergeCell ref="BG14:BL14"/>
    <mergeCell ref="BM14:BR14"/>
    <mergeCell ref="BS14:BW14"/>
    <mergeCell ref="CB14:CG14"/>
    <mergeCell ref="CJ14:CO14"/>
    <mergeCell ref="CP14:CU14"/>
    <mergeCell ref="CV14:CZ14"/>
    <mergeCell ref="DA14:DE14"/>
    <mergeCell ref="A15:F15"/>
    <mergeCell ref="G15:L15"/>
    <mergeCell ref="P15:U15"/>
    <mergeCell ref="V15:AA15"/>
    <mergeCell ref="AF15:AL15"/>
    <mergeCell ref="AM15:AS15"/>
    <mergeCell ref="AT15:AZ15"/>
    <mergeCell ref="BA15:BF15"/>
    <mergeCell ref="BG15:BL15"/>
    <mergeCell ref="BM15:BR15"/>
    <mergeCell ref="BS15:BW15"/>
    <mergeCell ref="CB15:CG15"/>
    <mergeCell ref="CJ15:CO15"/>
    <mergeCell ref="CP15:CU15"/>
    <mergeCell ref="CV15:CZ15"/>
    <mergeCell ref="DA15:DE15"/>
    <mergeCell ref="A16:F16"/>
    <mergeCell ref="G16:L16"/>
    <mergeCell ref="P16:U16"/>
    <mergeCell ref="V16:AA16"/>
    <mergeCell ref="AF16:AL16"/>
    <mergeCell ref="AM16:AS16"/>
    <mergeCell ref="AT16:AZ16"/>
    <mergeCell ref="BA16:BF16"/>
    <mergeCell ref="BG16:BL16"/>
    <mergeCell ref="BM16:BR16"/>
    <mergeCell ref="BS16:BW16"/>
    <mergeCell ref="CB16:CG16"/>
    <mergeCell ref="CJ16:CO16"/>
    <mergeCell ref="CP16:CU16"/>
    <mergeCell ref="CV16:CZ16"/>
    <mergeCell ref="DA16:DE16"/>
    <mergeCell ref="A17:F17"/>
    <mergeCell ref="G17:L17"/>
    <mergeCell ref="P17:U17"/>
    <mergeCell ref="V17:AA17"/>
    <mergeCell ref="AF17:AL17"/>
    <mergeCell ref="AM17:AS17"/>
    <mergeCell ref="AT17:AZ17"/>
    <mergeCell ref="BA17:BF17"/>
    <mergeCell ref="BG17:BL17"/>
    <mergeCell ref="BM17:BR17"/>
    <mergeCell ref="BS17:BW17"/>
    <mergeCell ref="CB17:CG17"/>
    <mergeCell ref="CJ17:CO17"/>
    <mergeCell ref="CP17:CU17"/>
    <mergeCell ref="CV17:CZ17"/>
    <mergeCell ref="DA17:DE17"/>
    <mergeCell ref="A18:F18"/>
    <mergeCell ref="G18:L18"/>
    <mergeCell ref="P18:U18"/>
    <mergeCell ref="V18:AA18"/>
    <mergeCell ref="AF18:AL18"/>
    <mergeCell ref="AM18:AS18"/>
    <mergeCell ref="AT18:AZ18"/>
    <mergeCell ref="BA18:BF18"/>
    <mergeCell ref="BG18:BL18"/>
    <mergeCell ref="BM18:BR18"/>
    <mergeCell ref="BS18:BW18"/>
    <mergeCell ref="CB18:CG18"/>
    <mergeCell ref="CJ18:CO18"/>
    <mergeCell ref="CP18:CU18"/>
    <mergeCell ref="CV18:CZ18"/>
    <mergeCell ref="DA18:DE18"/>
    <mergeCell ref="A19:F19"/>
    <mergeCell ref="G19:L19"/>
    <mergeCell ref="P19:U19"/>
    <mergeCell ref="V19:AA19"/>
    <mergeCell ref="AF19:AL19"/>
    <mergeCell ref="AM19:AS19"/>
    <mergeCell ref="AT19:AZ19"/>
    <mergeCell ref="BA19:BF19"/>
    <mergeCell ref="BG19:BL19"/>
    <mergeCell ref="BM19:BR19"/>
    <mergeCell ref="BS19:BW19"/>
    <mergeCell ref="CB19:CG19"/>
    <mergeCell ref="CJ19:CO19"/>
    <mergeCell ref="CP19:CU19"/>
    <mergeCell ref="CV19:CZ19"/>
    <mergeCell ref="DA19:DE19"/>
    <mergeCell ref="A20:F20"/>
    <mergeCell ref="G20:L20"/>
    <mergeCell ref="P20:U20"/>
    <mergeCell ref="V20:AA20"/>
    <mergeCell ref="AF20:AL20"/>
    <mergeCell ref="AM20:AS20"/>
    <mergeCell ref="AT20:AZ20"/>
    <mergeCell ref="BA20:BF20"/>
    <mergeCell ref="BG20:BL20"/>
    <mergeCell ref="BM20:BR20"/>
    <mergeCell ref="BS20:BW20"/>
    <mergeCell ref="CB20:CG20"/>
    <mergeCell ref="CJ20:CO20"/>
    <mergeCell ref="CP20:CU20"/>
    <mergeCell ref="CV20:CZ20"/>
    <mergeCell ref="DA20:DE20"/>
    <mergeCell ref="A21:F21"/>
    <mergeCell ref="G21:L21"/>
    <mergeCell ref="P21:U21"/>
    <mergeCell ref="V21:AA21"/>
    <mergeCell ref="AF21:AL21"/>
    <mergeCell ref="AM21:AS21"/>
    <mergeCell ref="AT21:AZ21"/>
    <mergeCell ref="BA21:BF21"/>
    <mergeCell ref="BG21:BL21"/>
    <mergeCell ref="BM21:BR21"/>
    <mergeCell ref="BS21:BW21"/>
    <mergeCell ref="CB21:CG21"/>
    <mergeCell ref="CJ21:CO21"/>
    <mergeCell ref="CP21:CU21"/>
    <mergeCell ref="CV21:CZ21"/>
    <mergeCell ref="DA21:DE21"/>
    <mergeCell ref="A22:F22"/>
    <mergeCell ref="G22:L22"/>
    <mergeCell ref="P22:U22"/>
    <mergeCell ref="V22:AA22"/>
    <mergeCell ref="AF22:AL22"/>
    <mergeCell ref="AM22:AS22"/>
    <mergeCell ref="AT22:AZ22"/>
    <mergeCell ref="BA22:BF22"/>
    <mergeCell ref="BG22:BL22"/>
    <mergeCell ref="BM22:BR22"/>
    <mergeCell ref="BS22:BW22"/>
    <mergeCell ref="CB22:CG22"/>
    <mergeCell ref="CJ22:CO22"/>
    <mergeCell ref="CP22:CU22"/>
    <mergeCell ref="CV22:CZ22"/>
    <mergeCell ref="DA22:DE22"/>
    <mergeCell ref="A23:F23"/>
    <mergeCell ref="G23:L23"/>
    <mergeCell ref="P23:U23"/>
    <mergeCell ref="V23:AA23"/>
    <mergeCell ref="AF23:AL23"/>
    <mergeCell ref="AM23:AS23"/>
    <mergeCell ref="AT23:AZ23"/>
    <mergeCell ref="BA23:BF23"/>
    <mergeCell ref="BG23:BL23"/>
    <mergeCell ref="BM23:BR23"/>
    <mergeCell ref="BS23:BW23"/>
    <mergeCell ref="CB23:CG23"/>
    <mergeCell ref="CJ23:CO23"/>
    <mergeCell ref="CP23:CU23"/>
    <mergeCell ref="CV23:CZ23"/>
    <mergeCell ref="DA23:DE23"/>
    <mergeCell ref="A24:F24"/>
    <mergeCell ref="G24:L24"/>
    <mergeCell ref="P24:U24"/>
    <mergeCell ref="V24:AA24"/>
    <mergeCell ref="AF24:AL24"/>
    <mergeCell ref="AM24:AS24"/>
    <mergeCell ref="AT24:AZ24"/>
    <mergeCell ref="BA24:BF24"/>
    <mergeCell ref="BG24:BL24"/>
    <mergeCell ref="BM24:BR24"/>
    <mergeCell ref="BS24:BW24"/>
    <mergeCell ref="CB24:CG24"/>
    <mergeCell ref="CJ24:CO24"/>
    <mergeCell ref="CP24:CU24"/>
    <mergeCell ref="CV24:CZ24"/>
    <mergeCell ref="DA24:DE24"/>
    <mergeCell ref="A25:F25"/>
    <mergeCell ref="G25:L25"/>
    <mergeCell ref="P25:U25"/>
    <mergeCell ref="V25:AA25"/>
    <mergeCell ref="AF25:AL25"/>
    <mergeCell ref="AM25:AS25"/>
    <mergeCell ref="AT25:AZ25"/>
    <mergeCell ref="BA25:BF25"/>
    <mergeCell ref="BG25:BL25"/>
    <mergeCell ref="BM25:BR25"/>
    <mergeCell ref="BS25:BW25"/>
    <mergeCell ref="CB25:CG25"/>
    <mergeCell ref="CJ25:CO25"/>
    <mergeCell ref="CP25:CU25"/>
    <mergeCell ref="CV25:CZ25"/>
    <mergeCell ref="DA25:DE25"/>
    <mergeCell ref="A26:F26"/>
    <mergeCell ref="G26:L26"/>
    <mergeCell ref="P26:U26"/>
    <mergeCell ref="V26:AA26"/>
    <mergeCell ref="AF26:AL26"/>
    <mergeCell ref="AM26:AS26"/>
    <mergeCell ref="AT26:AZ26"/>
    <mergeCell ref="BA26:BF26"/>
    <mergeCell ref="BG26:BL26"/>
    <mergeCell ref="BM26:BR26"/>
    <mergeCell ref="BS26:BW26"/>
    <mergeCell ref="CB26:CG26"/>
    <mergeCell ref="CJ26:CO26"/>
    <mergeCell ref="CP26:CU26"/>
    <mergeCell ref="CV26:CZ26"/>
    <mergeCell ref="DA26:DE26"/>
    <mergeCell ref="A27:F27"/>
    <mergeCell ref="G27:L27"/>
    <mergeCell ref="P27:U27"/>
    <mergeCell ref="V27:AA27"/>
    <mergeCell ref="AF27:AL27"/>
    <mergeCell ref="AM27:AS27"/>
    <mergeCell ref="AT27:AZ27"/>
    <mergeCell ref="BA27:BF27"/>
    <mergeCell ref="BG27:BL27"/>
    <mergeCell ref="BM27:BR27"/>
    <mergeCell ref="BS27:BW27"/>
    <mergeCell ref="CB27:CG27"/>
    <mergeCell ref="CJ27:CO27"/>
    <mergeCell ref="CP27:CU27"/>
    <mergeCell ref="CV27:CZ27"/>
    <mergeCell ref="DA27:DE27"/>
    <mergeCell ref="A28:F28"/>
    <mergeCell ref="G28:L28"/>
    <mergeCell ref="P28:U28"/>
    <mergeCell ref="V28:AA28"/>
    <mergeCell ref="AF28:AL28"/>
    <mergeCell ref="AM28:AS28"/>
    <mergeCell ref="AT28:AZ28"/>
    <mergeCell ref="BA28:BF28"/>
    <mergeCell ref="BG28:BL28"/>
    <mergeCell ref="BM28:BR28"/>
    <mergeCell ref="BS28:BW28"/>
    <mergeCell ref="CB28:CG28"/>
    <mergeCell ref="CJ28:CO28"/>
    <mergeCell ref="CP28:CU28"/>
    <mergeCell ref="CV28:CZ28"/>
    <mergeCell ref="DA28:DE28"/>
    <mergeCell ref="A29:F29"/>
    <mergeCell ref="G29:L29"/>
    <mergeCell ref="P29:U29"/>
    <mergeCell ref="V29:AA29"/>
    <mergeCell ref="AF29:AL29"/>
    <mergeCell ref="AM29:AS29"/>
    <mergeCell ref="AT29:AZ29"/>
    <mergeCell ref="BA29:BF29"/>
    <mergeCell ref="BG29:BL29"/>
    <mergeCell ref="BM29:BR29"/>
    <mergeCell ref="BS29:BW29"/>
    <mergeCell ref="CB29:CG29"/>
    <mergeCell ref="CJ29:CO29"/>
    <mergeCell ref="CP29:CU29"/>
    <mergeCell ref="CV29:CZ29"/>
    <mergeCell ref="DA29:DE29"/>
    <mergeCell ref="A30:F30"/>
    <mergeCell ref="G30:L30"/>
    <mergeCell ref="P30:U30"/>
    <mergeCell ref="V30:AA30"/>
    <mergeCell ref="AF30:AL30"/>
    <mergeCell ref="AM30:AS30"/>
    <mergeCell ref="AT30:AZ30"/>
    <mergeCell ref="BA30:BF30"/>
    <mergeCell ref="BG30:BL30"/>
    <mergeCell ref="BM30:BR30"/>
    <mergeCell ref="BS30:BW30"/>
    <mergeCell ref="CB30:CG30"/>
    <mergeCell ref="CJ30:CO30"/>
    <mergeCell ref="CP30:CU30"/>
    <mergeCell ref="CV30:CZ30"/>
    <mergeCell ref="DA30:DE30"/>
    <mergeCell ref="A31:F31"/>
    <mergeCell ref="G31:L31"/>
    <mergeCell ref="P31:U31"/>
    <mergeCell ref="V31:AA31"/>
    <mergeCell ref="AF31:AL31"/>
    <mergeCell ref="AM31:AS31"/>
    <mergeCell ref="AT31:AZ31"/>
    <mergeCell ref="BA31:BF31"/>
    <mergeCell ref="BG31:BL31"/>
    <mergeCell ref="BM31:BR31"/>
    <mergeCell ref="BS31:BW31"/>
    <mergeCell ref="CB31:CG31"/>
    <mergeCell ref="CJ31:CO31"/>
    <mergeCell ref="CP31:CU31"/>
    <mergeCell ref="CV31:CZ31"/>
    <mergeCell ref="DA31:DE31"/>
    <mergeCell ref="A32:F32"/>
    <mergeCell ref="G32:L32"/>
    <mergeCell ref="P32:U32"/>
    <mergeCell ref="V32:AA32"/>
    <mergeCell ref="AF32:AL32"/>
    <mergeCell ref="AM32:AS32"/>
    <mergeCell ref="AT32:AZ32"/>
    <mergeCell ref="BA32:BF32"/>
    <mergeCell ref="BG32:BL32"/>
    <mergeCell ref="BM32:BR32"/>
    <mergeCell ref="BS32:BW32"/>
    <mergeCell ref="CB32:CG32"/>
    <mergeCell ref="CJ32:CO32"/>
    <mergeCell ref="CP32:CU32"/>
    <mergeCell ref="CV32:CZ32"/>
    <mergeCell ref="DA32:DE32"/>
    <mergeCell ref="A33:F33"/>
    <mergeCell ref="G33:L33"/>
    <mergeCell ref="P33:U33"/>
    <mergeCell ref="V33:AA33"/>
    <mergeCell ref="AF33:AL33"/>
    <mergeCell ref="AM33:AS33"/>
    <mergeCell ref="AT33:AZ33"/>
    <mergeCell ref="BA33:BF33"/>
    <mergeCell ref="BG33:BL33"/>
    <mergeCell ref="BM33:BR33"/>
    <mergeCell ref="BS33:BW33"/>
    <mergeCell ref="CB33:CG33"/>
    <mergeCell ref="CJ33:CO33"/>
    <mergeCell ref="CP33:CU33"/>
    <mergeCell ref="CV33:CZ33"/>
    <mergeCell ref="DA33:DE33"/>
    <mergeCell ref="A34:F34"/>
    <mergeCell ref="G34:L34"/>
    <mergeCell ref="P34:U34"/>
    <mergeCell ref="V34:AA34"/>
    <mergeCell ref="AF34:AL34"/>
    <mergeCell ref="AM34:AS34"/>
    <mergeCell ref="AT34:AZ34"/>
    <mergeCell ref="BA34:BF34"/>
    <mergeCell ref="BG34:BL34"/>
    <mergeCell ref="BM34:BR34"/>
    <mergeCell ref="BS34:BW34"/>
    <mergeCell ref="CB34:CG34"/>
    <mergeCell ref="CJ34:CO34"/>
    <mergeCell ref="CP34:CU34"/>
    <mergeCell ref="CV34:CZ34"/>
    <mergeCell ref="DA34:DE34"/>
    <mergeCell ref="A35:F35"/>
    <mergeCell ref="G35:L35"/>
    <mergeCell ref="P35:U35"/>
    <mergeCell ref="V35:AA35"/>
    <mergeCell ref="AF35:AL35"/>
    <mergeCell ref="AM35:AS35"/>
    <mergeCell ref="AT35:AZ35"/>
    <mergeCell ref="BA35:BF35"/>
    <mergeCell ref="BG35:BL35"/>
    <mergeCell ref="BM35:BR35"/>
    <mergeCell ref="BS35:BW35"/>
    <mergeCell ref="CB35:CG35"/>
    <mergeCell ref="CJ35:CO35"/>
    <mergeCell ref="CP35:CU35"/>
    <mergeCell ref="CV35:CZ35"/>
    <mergeCell ref="DA35:DE35"/>
    <mergeCell ref="A36:F36"/>
    <mergeCell ref="G36:L36"/>
    <mergeCell ref="P36:U36"/>
    <mergeCell ref="V36:AA36"/>
    <mergeCell ref="AF36:AL36"/>
    <mergeCell ref="AM36:AS36"/>
    <mergeCell ref="AT36:AZ36"/>
    <mergeCell ref="BA36:BF36"/>
    <mergeCell ref="BG36:BL36"/>
    <mergeCell ref="BM36:BR36"/>
    <mergeCell ref="BS36:BW36"/>
    <mergeCell ref="CB36:CG36"/>
    <mergeCell ref="CJ36:CO36"/>
    <mergeCell ref="CP36:CU36"/>
    <mergeCell ref="CV36:CZ36"/>
    <mergeCell ref="DA36:DE36"/>
    <mergeCell ref="A37:F37"/>
    <mergeCell ref="G37:L37"/>
    <mergeCell ref="P37:U37"/>
    <mergeCell ref="V37:AA37"/>
    <mergeCell ref="AF37:AL37"/>
    <mergeCell ref="AM37:AS37"/>
    <mergeCell ref="AT37:AZ37"/>
    <mergeCell ref="BA37:BF37"/>
    <mergeCell ref="BG37:BL37"/>
    <mergeCell ref="BM37:BR37"/>
    <mergeCell ref="BS37:BW37"/>
    <mergeCell ref="CB37:CG37"/>
    <mergeCell ref="CJ37:CO37"/>
    <mergeCell ref="CP37:CU37"/>
    <mergeCell ref="CV37:CZ37"/>
    <mergeCell ref="DA37:DE37"/>
    <mergeCell ref="A38:F38"/>
    <mergeCell ref="G38:L38"/>
    <mergeCell ref="P38:U38"/>
    <mergeCell ref="V38:AA38"/>
    <mergeCell ref="AF38:AL38"/>
    <mergeCell ref="AM38:AS38"/>
    <mergeCell ref="AT38:AZ38"/>
    <mergeCell ref="BA38:BF38"/>
    <mergeCell ref="BG38:BL38"/>
    <mergeCell ref="BM38:BR38"/>
    <mergeCell ref="BS38:BW38"/>
    <mergeCell ref="CB38:CG38"/>
    <mergeCell ref="CJ38:CO38"/>
    <mergeCell ref="CP38:CU38"/>
    <mergeCell ref="CV38:CZ38"/>
    <mergeCell ref="DA38:DE38"/>
    <mergeCell ref="A39:F39"/>
    <mergeCell ref="G39:L39"/>
    <mergeCell ref="P39:U39"/>
    <mergeCell ref="V39:AA39"/>
    <mergeCell ref="AF39:AL39"/>
    <mergeCell ref="AM39:AS39"/>
    <mergeCell ref="AT39:AZ39"/>
    <mergeCell ref="BA39:BF39"/>
    <mergeCell ref="BG39:BL39"/>
    <mergeCell ref="BM39:BR39"/>
    <mergeCell ref="BS39:BW39"/>
    <mergeCell ref="CB39:CG39"/>
    <mergeCell ref="CJ39:CO39"/>
    <mergeCell ref="CP39:CU39"/>
    <mergeCell ref="CV39:CZ39"/>
    <mergeCell ref="DA39:DE39"/>
    <mergeCell ref="A40:F40"/>
    <mergeCell ref="G40:L40"/>
    <mergeCell ref="P40:U40"/>
    <mergeCell ref="V40:AA40"/>
    <mergeCell ref="AF40:AL40"/>
    <mergeCell ref="AM40:AS40"/>
    <mergeCell ref="AT40:AZ40"/>
    <mergeCell ref="BA40:BF40"/>
    <mergeCell ref="BG40:BL40"/>
    <mergeCell ref="BM40:BR40"/>
    <mergeCell ref="BS40:BW40"/>
    <mergeCell ref="CB40:CG40"/>
    <mergeCell ref="CJ40:CO40"/>
    <mergeCell ref="CP40:CU40"/>
    <mergeCell ref="CV40:CZ40"/>
    <mergeCell ref="DA40:DE40"/>
    <mergeCell ref="A41:F41"/>
    <mergeCell ref="G41:L41"/>
    <mergeCell ref="P41:U41"/>
    <mergeCell ref="V41:AA41"/>
    <mergeCell ref="AF41:AL41"/>
    <mergeCell ref="AM41:AS41"/>
    <mergeCell ref="AT41:AZ41"/>
    <mergeCell ref="BA41:BF41"/>
    <mergeCell ref="BG41:BL41"/>
    <mergeCell ref="BM41:BR41"/>
    <mergeCell ref="BS41:BW41"/>
    <mergeCell ref="CB41:CG41"/>
    <mergeCell ref="CJ41:CO41"/>
    <mergeCell ref="CP41:CU41"/>
    <mergeCell ref="CV41:CZ41"/>
    <mergeCell ref="DA41:DE41"/>
    <mergeCell ref="A42:F42"/>
    <mergeCell ref="G42:L42"/>
    <mergeCell ref="P42:U42"/>
    <mergeCell ref="V42:AA42"/>
    <mergeCell ref="AF42:AL42"/>
    <mergeCell ref="AM42:AS42"/>
    <mergeCell ref="AT42:AZ42"/>
    <mergeCell ref="BA42:BF42"/>
    <mergeCell ref="BG42:BL42"/>
    <mergeCell ref="BM42:BR42"/>
    <mergeCell ref="BS42:BW42"/>
    <mergeCell ref="CB42:CG42"/>
    <mergeCell ref="CJ42:CO42"/>
    <mergeCell ref="CP42:CU42"/>
    <mergeCell ref="CV42:CZ42"/>
    <mergeCell ref="DA42:DE42"/>
    <mergeCell ref="A43:F43"/>
    <mergeCell ref="G43:L43"/>
    <mergeCell ref="P43:U43"/>
    <mergeCell ref="V43:AA43"/>
    <mergeCell ref="AF43:AL43"/>
    <mergeCell ref="AM43:AS43"/>
    <mergeCell ref="AT43:AZ43"/>
    <mergeCell ref="BA43:BF43"/>
    <mergeCell ref="BG43:BL43"/>
    <mergeCell ref="BM43:BR43"/>
    <mergeCell ref="BS43:BW43"/>
    <mergeCell ref="CB43:CG43"/>
    <mergeCell ref="CJ43:CO43"/>
    <mergeCell ref="CP43:CU43"/>
    <mergeCell ref="CV43:CZ43"/>
    <mergeCell ref="DA43:DE43"/>
    <mergeCell ref="A44:AA44"/>
    <mergeCell ref="AF44:AL44"/>
    <mergeCell ref="AM44:AS44"/>
    <mergeCell ref="AT44:AZ44"/>
    <mergeCell ref="BA44:BF44"/>
    <mergeCell ref="BG44:BL44"/>
    <mergeCell ref="BM44:BR44"/>
    <mergeCell ref="BS44:BW44"/>
    <mergeCell ref="CB44:CG44"/>
    <mergeCell ref="CJ44:CO44"/>
    <mergeCell ref="CP44:CU44"/>
    <mergeCell ref="CV44:CZ44"/>
    <mergeCell ref="DA44:DE44"/>
    <mergeCell ref="A45:AA45"/>
    <mergeCell ref="AF45:AL45"/>
    <mergeCell ref="AM45:AS45"/>
    <mergeCell ref="AT45:AZ45"/>
    <mergeCell ref="BA45:BF45"/>
    <mergeCell ref="BG45:BL45"/>
    <mergeCell ref="BM45:BR45"/>
    <mergeCell ref="BS45:BW45"/>
    <mergeCell ref="CB45:CG45"/>
    <mergeCell ref="CJ45:CO45"/>
    <mergeCell ref="CP45:CU45"/>
    <mergeCell ref="CV45:CZ45"/>
    <mergeCell ref="DA45:DE45"/>
    <mergeCell ref="A46:AA46"/>
    <mergeCell ref="AF46:AL46"/>
    <mergeCell ref="AM46:AS46"/>
    <mergeCell ref="AT46:AZ46"/>
    <mergeCell ref="BA46:BF46"/>
    <mergeCell ref="BG46:BL46"/>
    <mergeCell ref="BM46:BR46"/>
    <mergeCell ref="BS46:BW46"/>
    <mergeCell ref="CB46:CG46"/>
    <mergeCell ref="CJ46:CO46"/>
    <mergeCell ref="CP46:CU46"/>
    <mergeCell ref="CV46:CZ46"/>
    <mergeCell ref="DA46:DE46"/>
    <mergeCell ref="A47:AA48"/>
    <mergeCell ref="AF47:AL47"/>
    <mergeCell ref="AM47:AS47"/>
    <mergeCell ref="AT47:AZ47"/>
    <mergeCell ref="BA47:BF47"/>
    <mergeCell ref="BG47:BL47"/>
    <mergeCell ref="BM47:BR47"/>
    <mergeCell ref="BS47:BW47"/>
    <mergeCell ref="CB47:CG47"/>
    <mergeCell ref="CJ47:CO47"/>
    <mergeCell ref="CP47:CU47"/>
    <mergeCell ref="CV47:CZ47"/>
    <mergeCell ref="DA47:DE47"/>
    <mergeCell ref="AF48:AL48"/>
    <mergeCell ref="AM48:AS48"/>
    <mergeCell ref="AT48:AZ48"/>
    <mergeCell ref="BA48:BF48"/>
    <mergeCell ref="BG48:BL48"/>
    <mergeCell ref="BM48:BR48"/>
    <mergeCell ref="BS48:BW48"/>
    <mergeCell ref="CB48:CG48"/>
    <mergeCell ref="CJ48:CO48"/>
    <mergeCell ref="CP48:CU48"/>
    <mergeCell ref="CV48:CZ48"/>
    <mergeCell ref="DA48:DE48"/>
    <mergeCell ref="A49:AA49"/>
    <mergeCell ref="AF49:AL49"/>
    <mergeCell ref="AM49:AS49"/>
    <mergeCell ref="AT49:AZ49"/>
    <mergeCell ref="BA49:BF49"/>
    <mergeCell ref="BG49:BL49"/>
    <mergeCell ref="BM49:BR49"/>
    <mergeCell ref="BS49:BW49"/>
    <mergeCell ref="CB49:CG49"/>
    <mergeCell ref="CJ49:CO49"/>
    <mergeCell ref="CP49:CU49"/>
    <mergeCell ref="CV49:CZ49"/>
    <mergeCell ref="DA49:DE49"/>
    <mergeCell ref="E50:AA50"/>
    <mergeCell ref="BA50:BF50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выполненных работ.</dc:title>
  <dc:subject>Учет работ в капитальном строительстве и ремонтно-строительных работ.</dc:subject>
  <dc:creator>blanki-blanki.narod.ru</dc:creator>
  <cp:keywords/>
  <dc:description>Сайт: blanki-blanki.narod.ru   Бланки. Договора. Документы. Образцы, шаблоны и примеры в формате Word и Excel.</dc:description>
  <cp:lastModifiedBy>Фадеева Ольга Ивановна</cp:lastModifiedBy>
  <cp:lastPrinted>2023-10-03T04:36:53Z</cp:lastPrinted>
  <dcterms:created xsi:type="dcterms:W3CDTF">2001-05-31T08:32:07Z</dcterms:created>
  <dcterms:modified xsi:type="dcterms:W3CDTF">2024-01-10T10:41:19Z</dcterms:modified>
  <cp:category/>
  <cp:version/>
  <cp:contentType/>
  <cp:contentStatus/>
</cp:coreProperties>
</file>