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5эс" sheetId="1" r:id="rId1"/>
    <sheet name="14эс" sheetId="2" r:id="rId2"/>
  </sheets>
  <definedNames/>
  <calcPr fullCalcOnLoad="1"/>
</workbook>
</file>

<file path=xl/sharedStrings.xml><?xml version="1.0" encoding="utf-8"?>
<sst xmlns="http://schemas.openxmlformats.org/spreadsheetml/2006/main" count="469" uniqueCount="108">
  <si>
    <t>№</t>
  </si>
  <si>
    <t>Классификация нарушения</t>
  </si>
  <si>
    <t>Дата и время отключения</t>
  </si>
  <si>
    <t>число,месяц</t>
  </si>
  <si>
    <t>час</t>
  </si>
  <si>
    <t>Дата и время включения</t>
  </si>
  <si>
    <t>ЦП,РП,ТП</t>
  </si>
  <si>
    <t>Тип защиты</t>
  </si>
  <si>
    <t>Поврежденный элемент</t>
  </si>
  <si>
    <t>КЛ,ТП ..</t>
  </si>
  <si>
    <t>Наименование объекта электрических сетей</t>
  </si>
  <si>
    <t>Причины поврежедения</t>
  </si>
  <si>
    <t>Принятые меры</t>
  </si>
  <si>
    <t>Район</t>
  </si>
  <si>
    <t>0</t>
  </si>
  <si>
    <t>засвияжский</t>
  </si>
  <si>
    <t>мтз</t>
  </si>
  <si>
    <t>1</t>
  </si>
  <si>
    <t xml:space="preserve">до 1 марта </t>
  </si>
  <si>
    <t>Наименование присоединения</t>
  </si>
  <si>
    <t>п.11) б. аб 14 Сводные данные об авариях и инцидентах в сетях  ООО "Энергосеть" за 2015 год</t>
  </si>
  <si>
    <t xml:space="preserve">Январь </t>
  </si>
  <si>
    <t xml:space="preserve">Февраль </t>
  </si>
  <si>
    <t xml:space="preserve">Март </t>
  </si>
  <si>
    <t xml:space="preserve">Апрель </t>
  </si>
  <si>
    <t>МАЙ</t>
  </si>
  <si>
    <t xml:space="preserve">Июнь </t>
  </si>
  <si>
    <t>Июль</t>
  </si>
  <si>
    <t>Август</t>
  </si>
  <si>
    <t xml:space="preserve">Сентябрь </t>
  </si>
  <si>
    <t>Октябрь</t>
  </si>
  <si>
    <t>Ноябрь</t>
  </si>
  <si>
    <t>перерыв в электроснабжении,час</t>
  </si>
  <si>
    <t>Объем недопоставленной электроэнергии,кВт.ч</t>
  </si>
  <si>
    <t>№ яч./ру.</t>
  </si>
  <si>
    <t>авария</t>
  </si>
  <si>
    <t>ленинский</t>
  </si>
  <si>
    <t>КЛ-0,4 кВ</t>
  </si>
  <si>
    <t>28.01.2015</t>
  </si>
  <si>
    <t>12-25</t>
  </si>
  <si>
    <t>13-45</t>
  </si>
  <si>
    <t>1,33</t>
  </si>
  <si>
    <t>заволжский</t>
  </si>
  <si>
    <t xml:space="preserve">КТП-5217 </t>
  </si>
  <si>
    <t>6</t>
  </si>
  <si>
    <t>не выявлена</t>
  </si>
  <si>
    <t xml:space="preserve"> объект включен</t>
  </si>
  <si>
    <t>КЛ-10 кВ</t>
  </si>
  <si>
    <t>18.03.2015</t>
  </si>
  <si>
    <t>14-15</t>
  </si>
  <si>
    <t>20-00</t>
  </si>
  <si>
    <t>5,75</t>
  </si>
  <si>
    <t>КТП-5217</t>
  </si>
  <si>
    <t>Декабрь</t>
  </si>
  <si>
    <t>в сторону КТП 517 а</t>
  </si>
  <si>
    <t>2</t>
  </si>
  <si>
    <t>19.03.2015</t>
  </si>
  <si>
    <t>09-04</t>
  </si>
  <si>
    <t>11-37</t>
  </si>
  <si>
    <t>2,5</t>
  </si>
  <si>
    <t>железнодорожный</t>
  </si>
  <si>
    <t>0/3</t>
  </si>
  <si>
    <t>естественный износ</t>
  </si>
  <si>
    <t>объект включен,после замены водного рубильника</t>
  </si>
  <si>
    <t>03.05.2015</t>
  </si>
  <si>
    <t>10-15</t>
  </si>
  <si>
    <t>11-40</t>
  </si>
  <si>
    <t>1,41</t>
  </si>
  <si>
    <t>КТП -3939</t>
  </si>
  <si>
    <t>ПС "Северная" яч.38</t>
  </si>
  <si>
    <t>Повреждение  КЛ-10 кВ  МУП "УльГЭС"</t>
  </si>
  <si>
    <t>выполнен осмотр,объект включен</t>
  </si>
  <si>
    <t>18.05.2015</t>
  </si>
  <si>
    <t>12-48</t>
  </si>
  <si>
    <t>19.05.2015</t>
  </si>
  <si>
    <t>15-05</t>
  </si>
  <si>
    <t>2,25</t>
  </si>
  <si>
    <t>ТП2965,2сш</t>
  </si>
  <si>
    <t>4/0</t>
  </si>
  <si>
    <t>ТП -2965 яч4 в сторону РП -220 яч.2</t>
  </si>
  <si>
    <t>воздействие сторонней организации</t>
  </si>
  <si>
    <t>3</t>
  </si>
  <si>
    <t>31.05.2016</t>
  </si>
  <si>
    <t>09-42</t>
  </si>
  <si>
    <t>31.05.2015</t>
  </si>
  <si>
    <t>11-52</t>
  </si>
  <si>
    <t>2,16</t>
  </si>
  <si>
    <t>КТП 3939</t>
  </si>
  <si>
    <t>0/7</t>
  </si>
  <si>
    <t>КЛ-6 кВ</t>
  </si>
  <si>
    <t xml:space="preserve">ТП -3939 на ж.д.Кирова ,6 </t>
  </si>
  <si>
    <t>02.06.2015</t>
  </si>
  <si>
    <t>14-01</t>
  </si>
  <si>
    <t>15-08</t>
  </si>
  <si>
    <t>ТП-5217</t>
  </si>
  <si>
    <t>19/0</t>
  </si>
  <si>
    <t>ТП 5217 яч.19 в сторону ТП-5217 яч.8</t>
  </si>
  <si>
    <t>00</t>
  </si>
  <si>
    <t>ж.д.ул.Кирова,6</t>
  </si>
  <si>
    <t>ТП-1902,1 сш</t>
  </si>
  <si>
    <t>Выполнен ремонт,объект включен.</t>
  </si>
  <si>
    <t>п.11) б. аб 15  о Объеме недопоставленной  в результате аварийных отключений электрической энергии ООО "Энергосеть" за 2015 год</t>
  </si>
  <si>
    <t>1 квартал</t>
  </si>
  <si>
    <t>2 квартал</t>
  </si>
  <si>
    <t>итого</t>
  </si>
  <si>
    <t>Объем недопоставленной электроэнергии, кВт.ч</t>
  </si>
  <si>
    <t>3 квартал</t>
  </si>
  <si>
    <t>4 квартал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</si>
</sst>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 wrapText="1"/>
    </xf>
    <xf numFmtId="2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2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" fontId="40" fillId="0" borderId="0" xfId="0" applyNumberFormat="1" applyFont="1" applyBorder="1" applyAlignment="1">
      <alignment wrapText="1"/>
    </xf>
    <xf numFmtId="2" fontId="39" fillId="4" borderId="0" xfId="0" applyNumberFormat="1" applyFont="1" applyFill="1" applyBorder="1" applyAlignment="1">
      <alignment vertical="center"/>
    </xf>
    <xf numFmtId="2" fontId="39" fillId="4" borderId="0" xfId="0" applyNumberFormat="1" applyFont="1" applyFill="1" applyBorder="1" applyAlignment="1">
      <alignment horizontal="center" vertical="center"/>
    </xf>
    <xf numFmtId="2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 horizontal="center"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/>
    </xf>
    <xf numFmtId="2" fontId="39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vertical="center"/>
    </xf>
    <xf numFmtId="2" fontId="0" fillId="13" borderId="0" xfId="0" applyNumberFormat="1" applyFill="1" applyBorder="1" applyAlignment="1">
      <alignment horizontal="left"/>
    </xf>
    <xf numFmtId="2" fontId="0" fillId="13" borderId="0" xfId="0" applyNumberFormat="1" applyFill="1" applyBorder="1" applyAlignment="1">
      <alignment horizontal="center"/>
    </xf>
    <xf numFmtId="2" fontId="0" fillId="13" borderId="0" xfId="0" applyNumberFormat="1" applyFill="1" applyBorder="1" applyAlignment="1">
      <alignment horizontal="center" wrapText="1"/>
    </xf>
    <xf numFmtId="2" fontId="0" fillId="13" borderId="0" xfId="0" applyNumberFormat="1" applyFill="1" applyBorder="1" applyAlignment="1">
      <alignment horizontal="center" vertical="center"/>
    </xf>
    <xf numFmtId="2" fontId="41" fillId="33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 wrapText="1"/>
    </xf>
    <xf numFmtId="2" fontId="41" fillId="33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 wrapText="1"/>
    </xf>
    <xf numFmtId="2" fontId="0" fillId="13" borderId="0" xfId="0" applyNumberFormat="1" applyFill="1" applyBorder="1" applyAlignment="1">
      <alignment/>
    </xf>
    <xf numFmtId="1" fontId="0" fillId="13" borderId="0" xfId="0" applyNumberFormat="1" applyFill="1" applyBorder="1" applyAlignment="1">
      <alignment horizontal="center" vertical="center"/>
    </xf>
    <xf numFmtId="2" fontId="0" fillId="10" borderId="0" xfId="0" applyNumberFormat="1" applyFill="1" applyBorder="1" applyAlignment="1">
      <alignment horizontal="left"/>
    </xf>
    <xf numFmtId="2" fontId="0" fillId="10" borderId="0" xfId="0" applyNumberFormat="1" applyFill="1" applyBorder="1" applyAlignment="1">
      <alignment horizontal="center"/>
    </xf>
    <xf numFmtId="1" fontId="0" fillId="10" borderId="0" xfId="0" applyNumberFormat="1" applyFill="1" applyBorder="1" applyAlignment="1">
      <alignment horizontal="center" vertical="center"/>
    </xf>
    <xf numFmtId="2" fontId="23" fillId="0" borderId="0" xfId="0" applyNumberFormat="1" applyFont="1" applyAlignment="1">
      <alignment/>
    </xf>
    <xf numFmtId="2" fontId="40" fillId="0" borderId="0" xfId="0" applyNumberFormat="1" applyFont="1" applyBorder="1" applyAlignment="1">
      <alignment horizontal="center" wrapText="1"/>
    </xf>
    <xf numFmtId="2" fontId="41" fillId="33" borderId="0" xfId="0" applyNumberFormat="1" applyFont="1" applyFill="1" applyBorder="1" applyAlignment="1">
      <alignment horizontal="center"/>
    </xf>
    <xf numFmtId="2" fontId="42" fillId="33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horizontal="left" vertical="center"/>
    </xf>
    <xf numFmtId="2" fontId="3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9"/>
  <sheetViews>
    <sheetView tabSelected="1" zoomScalePageLayoutView="0" workbookViewId="0" topLeftCell="A1">
      <selection activeCell="X31" sqref="W31:X31"/>
    </sheetView>
  </sheetViews>
  <sheetFormatPr defaultColWidth="9.140625" defaultRowHeight="15" outlineLevelRow="1" outlineLevelCol="1"/>
  <cols>
    <col min="1" max="1" width="13.28125" style="20" customWidth="1"/>
    <col min="2" max="2" width="14.8515625" style="20" hidden="1" customWidth="1" outlineLevel="1"/>
    <col min="3" max="3" width="13.00390625" style="20" hidden="1" customWidth="1" outlineLevel="1"/>
    <col min="4" max="4" width="13.7109375" style="20" hidden="1" customWidth="1" outlineLevel="1"/>
    <col min="5" max="5" width="15.140625" style="20" hidden="1" customWidth="1" outlineLevel="1"/>
    <col min="6" max="6" width="8.140625" style="20" hidden="1" customWidth="1" outlineLevel="1"/>
    <col min="7" max="7" width="14.7109375" style="24" hidden="1" customWidth="1" outlineLevel="1"/>
    <col min="8" max="8" width="13.28125" style="20" hidden="1" customWidth="1" outlineLevel="1"/>
    <col min="9" max="9" width="23.140625" style="20" hidden="1" customWidth="1" outlineLevel="1"/>
    <col min="10" max="10" width="11.7109375" style="20" hidden="1" customWidth="1" outlineLevel="1"/>
    <col min="11" max="11" width="13.8515625" style="20" hidden="1" customWidth="1" outlineLevel="1"/>
    <col min="12" max="12" width="15.57421875" style="20" hidden="1" customWidth="1" outlineLevel="1"/>
    <col min="13" max="13" width="19.00390625" style="20" hidden="1" customWidth="1" outlineLevel="1"/>
    <col min="14" max="14" width="15.421875" style="20" hidden="1" customWidth="1" outlineLevel="1"/>
    <col min="15" max="15" width="16.00390625" style="20" hidden="1" customWidth="1" outlineLevel="1"/>
    <col min="16" max="16" width="97.140625" style="23" customWidth="1" collapsed="1"/>
    <col min="17" max="17" width="29.140625" style="20" customWidth="1"/>
    <col min="18" max="22" width="9.140625" style="20" customWidth="1"/>
  </cols>
  <sheetData>
    <row r="1" spans="1:20" ht="45.75" customHeight="1">
      <c r="A1" s="54" t="s">
        <v>101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25"/>
      <c r="S1" s="53" t="s">
        <v>18</v>
      </c>
      <c r="T1" s="53"/>
    </row>
    <row r="2" spans="1:16" ht="27.75" customHeight="1">
      <c r="A2" s="59"/>
      <c r="B2" s="57" t="s">
        <v>1</v>
      </c>
      <c r="C2" s="57" t="s">
        <v>2</v>
      </c>
      <c r="D2" s="57"/>
      <c r="E2" s="57" t="s">
        <v>5</v>
      </c>
      <c r="F2" s="57"/>
      <c r="G2" s="57"/>
      <c r="H2" s="59" t="s">
        <v>13</v>
      </c>
      <c r="I2" s="57" t="s">
        <v>19</v>
      </c>
      <c r="J2" s="57"/>
      <c r="K2" s="57" t="s">
        <v>7</v>
      </c>
      <c r="L2" s="57" t="s">
        <v>8</v>
      </c>
      <c r="M2" s="57"/>
      <c r="N2" s="57" t="s">
        <v>11</v>
      </c>
      <c r="O2" s="57" t="s">
        <v>12</v>
      </c>
      <c r="P2" s="58" t="s">
        <v>105</v>
      </c>
    </row>
    <row r="3" spans="1:16" ht="3" customHeight="1" hidden="1">
      <c r="A3" s="59"/>
      <c r="B3" s="57"/>
      <c r="C3" s="30" t="s">
        <v>3</v>
      </c>
      <c r="D3" s="31" t="s">
        <v>4</v>
      </c>
      <c r="E3" s="30" t="s">
        <v>3</v>
      </c>
      <c r="F3" s="31" t="s">
        <v>4</v>
      </c>
      <c r="G3" s="30" t="s">
        <v>32</v>
      </c>
      <c r="H3" s="59"/>
      <c r="I3" s="30" t="s">
        <v>6</v>
      </c>
      <c r="J3" s="31" t="s">
        <v>34</v>
      </c>
      <c r="K3" s="57"/>
      <c r="L3" s="31" t="s">
        <v>9</v>
      </c>
      <c r="M3" s="32" t="s">
        <v>10</v>
      </c>
      <c r="N3" s="57"/>
      <c r="O3" s="57"/>
      <c r="P3" s="58"/>
    </row>
    <row r="4" spans="1:16" ht="21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 t="s">
        <v>102</v>
      </c>
    </row>
    <row r="5" spans="1:16" ht="18.75" hidden="1" outlineLevel="1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22" s="14" customFormat="1" ht="15" hidden="1" outlineLevel="1">
      <c r="A6" s="33" t="s">
        <v>17</v>
      </c>
      <c r="B6" s="33" t="s">
        <v>35</v>
      </c>
      <c r="C6" s="33" t="s">
        <v>38</v>
      </c>
      <c r="D6" s="33" t="s">
        <v>39</v>
      </c>
      <c r="E6" s="33" t="s">
        <v>38</v>
      </c>
      <c r="F6" s="33" t="s">
        <v>40</v>
      </c>
      <c r="G6" s="33" t="s">
        <v>41</v>
      </c>
      <c r="H6" s="33" t="s">
        <v>42</v>
      </c>
      <c r="I6" s="33" t="s">
        <v>43</v>
      </c>
      <c r="J6" s="33" t="s">
        <v>44</v>
      </c>
      <c r="K6" s="33" t="s">
        <v>16</v>
      </c>
      <c r="L6" s="33" t="s">
        <v>47</v>
      </c>
      <c r="M6" s="34" t="s">
        <v>54</v>
      </c>
      <c r="N6" s="33" t="s">
        <v>45</v>
      </c>
      <c r="O6" s="33" t="s">
        <v>46</v>
      </c>
      <c r="P6" s="35">
        <f>261*G6</f>
        <v>347.13</v>
      </c>
      <c r="Q6" s="21"/>
      <c r="R6" s="22"/>
      <c r="S6" s="20"/>
      <c r="T6" s="20"/>
      <c r="U6" s="20"/>
      <c r="V6" s="20"/>
    </row>
    <row r="7" spans="1:22" s="14" customFormat="1" ht="18.75" hidden="1" outlineLevel="1">
      <c r="A7" s="55" t="s">
        <v>22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0"/>
      <c r="R7" s="20"/>
      <c r="S7" s="20"/>
      <c r="T7" s="20"/>
      <c r="U7" s="20"/>
      <c r="V7" s="20"/>
    </row>
    <row r="8" spans="1:22" s="14" customFormat="1" ht="15" hidden="1" outlineLevel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5">
        <v>0</v>
      </c>
      <c r="Q8" s="20"/>
      <c r="R8" s="20"/>
      <c r="S8" s="20"/>
      <c r="T8" s="20"/>
      <c r="U8" s="20"/>
      <c r="V8" s="20"/>
    </row>
    <row r="9" spans="1:22" s="14" customFormat="1" ht="18.75" hidden="1" outlineLevel="1">
      <c r="A9" s="55" t="s">
        <v>23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0"/>
      <c r="R9" s="20"/>
      <c r="S9" s="20"/>
      <c r="T9" s="20"/>
      <c r="U9" s="20"/>
      <c r="V9" s="20"/>
    </row>
    <row r="10" spans="1:22" s="14" customFormat="1" ht="23.25" customHeight="1" hidden="1" outlineLevel="1">
      <c r="A10" s="33" t="s">
        <v>17</v>
      </c>
      <c r="B10" s="33" t="s">
        <v>35</v>
      </c>
      <c r="C10" s="33" t="s">
        <v>48</v>
      </c>
      <c r="D10" s="33" t="s">
        <v>49</v>
      </c>
      <c r="E10" s="33" t="s">
        <v>48</v>
      </c>
      <c r="F10" s="33" t="s">
        <v>50</v>
      </c>
      <c r="G10" s="33" t="s">
        <v>51</v>
      </c>
      <c r="H10" s="33" t="s">
        <v>42</v>
      </c>
      <c r="I10" s="33" t="s">
        <v>52</v>
      </c>
      <c r="J10" s="33" t="s">
        <v>44</v>
      </c>
      <c r="K10" s="33"/>
      <c r="L10" s="33" t="s">
        <v>47</v>
      </c>
      <c r="M10" s="33" t="str">
        <f>M6</f>
        <v>в сторону КТП 517 а</v>
      </c>
      <c r="N10" s="33" t="str">
        <f>N6</f>
        <v>не выявлена</v>
      </c>
      <c r="O10" s="33" t="str">
        <f>O6</f>
        <v> объект включен</v>
      </c>
      <c r="P10" s="35">
        <f>G10*93.82</f>
        <v>539.4649999999999</v>
      </c>
      <c r="Q10" s="20"/>
      <c r="R10" s="20"/>
      <c r="S10" s="20"/>
      <c r="T10" s="20"/>
      <c r="U10" s="20"/>
      <c r="V10" s="20"/>
    </row>
    <row r="11" spans="1:22" s="14" customFormat="1" ht="29.25" customHeight="1" hidden="1" outlineLevel="1">
      <c r="A11" s="33" t="s">
        <v>55</v>
      </c>
      <c r="B11" s="33" t="s">
        <v>35</v>
      </c>
      <c r="C11" s="33" t="s">
        <v>56</v>
      </c>
      <c r="D11" s="33" t="s">
        <v>57</v>
      </c>
      <c r="E11" s="33" t="s">
        <v>56</v>
      </c>
      <c r="F11" s="33" t="s">
        <v>58</v>
      </c>
      <c r="G11" s="33" t="s">
        <v>59</v>
      </c>
      <c r="H11" s="34" t="s">
        <v>60</v>
      </c>
      <c r="I11" s="33" t="s">
        <v>68</v>
      </c>
      <c r="J11" s="33" t="s">
        <v>61</v>
      </c>
      <c r="K11" s="33"/>
      <c r="L11" s="33"/>
      <c r="M11" s="34" t="s">
        <v>98</v>
      </c>
      <c r="N11" s="34" t="s">
        <v>62</v>
      </c>
      <c r="O11" s="34" t="s">
        <v>63</v>
      </c>
      <c r="P11" s="35">
        <f>1.349*G11</f>
        <v>3.3725</v>
      </c>
      <c r="Q11" s="20"/>
      <c r="R11" s="20"/>
      <c r="S11" s="20"/>
      <c r="T11" s="20"/>
      <c r="U11" s="20"/>
      <c r="V11" s="20"/>
    </row>
    <row r="12" spans="1:22" s="14" customFormat="1" ht="20.25" customHeight="1" collapsed="1">
      <c r="A12" s="36" t="s">
        <v>104</v>
      </c>
      <c r="B12" s="37"/>
      <c r="C12" s="37"/>
      <c r="D12" s="37"/>
      <c r="E12" s="37"/>
      <c r="F12" s="37"/>
      <c r="G12" s="37"/>
      <c r="H12" s="38"/>
      <c r="I12" s="37"/>
      <c r="J12" s="37"/>
      <c r="K12" s="37"/>
      <c r="L12" s="37"/>
      <c r="M12" s="38"/>
      <c r="N12" s="38"/>
      <c r="O12" s="38"/>
      <c r="P12" s="39">
        <f>P11+P10+P8+P6</f>
        <v>889.9674999999999</v>
      </c>
      <c r="Q12" s="20"/>
      <c r="R12" s="20"/>
      <c r="S12" s="20"/>
      <c r="T12" s="20"/>
      <c r="U12" s="20"/>
      <c r="V12" s="20"/>
    </row>
    <row r="13" spans="1:22" s="14" customFormat="1" ht="20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 t="s">
        <v>103</v>
      </c>
      <c r="Q13" s="20"/>
      <c r="R13" s="20"/>
      <c r="S13" s="20"/>
      <c r="T13" s="20"/>
      <c r="U13" s="20"/>
      <c r="V13" s="20"/>
    </row>
    <row r="14" spans="1:22" s="14" customFormat="1" ht="18.75" hidden="1" outlineLevel="1">
      <c r="A14" s="40" t="s">
        <v>24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20"/>
      <c r="R14" s="20"/>
      <c r="S14" s="20"/>
      <c r="T14" s="20"/>
      <c r="U14" s="20"/>
      <c r="V14" s="20"/>
    </row>
    <row r="15" spans="1:22" s="14" customFormat="1" ht="15" hidden="1" outlineLevel="1">
      <c r="A15" s="41" t="s">
        <v>14</v>
      </c>
      <c r="B15" s="41" t="s">
        <v>14</v>
      </c>
      <c r="C15" s="41" t="s">
        <v>14</v>
      </c>
      <c r="D15" s="41" t="s">
        <v>14</v>
      </c>
      <c r="E15" s="41" t="s">
        <v>14</v>
      </c>
      <c r="F15" s="41" t="s">
        <v>14</v>
      </c>
      <c r="G15" s="41" t="s">
        <v>14</v>
      </c>
      <c r="H15" s="41" t="s">
        <v>14</v>
      </c>
      <c r="I15" s="41" t="s">
        <v>14</v>
      </c>
      <c r="J15" s="41" t="s">
        <v>14</v>
      </c>
      <c r="K15" s="41" t="s">
        <v>14</v>
      </c>
      <c r="L15" s="41" t="s">
        <v>14</v>
      </c>
      <c r="M15" s="41"/>
      <c r="N15" s="41" t="s">
        <v>14</v>
      </c>
      <c r="O15" s="41" t="s">
        <v>14</v>
      </c>
      <c r="P15" s="42" t="s">
        <v>14</v>
      </c>
      <c r="Q15" s="20"/>
      <c r="R15" s="20"/>
      <c r="S15" s="20"/>
      <c r="T15" s="20"/>
      <c r="U15" s="20"/>
      <c r="V15" s="20"/>
    </row>
    <row r="16" spans="1:22" s="14" customFormat="1" ht="18.75" hidden="1" outlineLevel="1">
      <c r="A16" s="40" t="s">
        <v>25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20"/>
      <c r="R16" s="20"/>
      <c r="S16" s="20"/>
      <c r="T16" s="20"/>
      <c r="U16" s="20"/>
      <c r="V16" s="20"/>
    </row>
    <row r="17" spans="1:22" s="14" customFormat="1" ht="18" customHeight="1" hidden="1" outlineLevel="1">
      <c r="A17" s="43" t="s">
        <v>17</v>
      </c>
      <c r="B17" s="44" t="s">
        <v>35</v>
      </c>
      <c r="C17" s="43" t="s">
        <v>64</v>
      </c>
      <c r="D17" s="43" t="s">
        <v>65</v>
      </c>
      <c r="E17" s="43" t="s">
        <v>64</v>
      </c>
      <c r="F17" s="43" t="s">
        <v>66</v>
      </c>
      <c r="G17" s="35" t="s">
        <v>67</v>
      </c>
      <c r="H17" s="44" t="s">
        <v>36</v>
      </c>
      <c r="I17" s="44" t="s">
        <v>99</v>
      </c>
      <c r="J17" s="43"/>
      <c r="K17" s="43"/>
      <c r="L17" s="44" t="s">
        <v>69</v>
      </c>
      <c r="M17" s="44"/>
      <c r="N17" s="44" t="s">
        <v>70</v>
      </c>
      <c r="O17" s="44" t="s">
        <v>71</v>
      </c>
      <c r="P17" s="35">
        <f>12.1*G17</f>
        <v>17.061</v>
      </c>
      <c r="Q17" s="20"/>
      <c r="R17" s="20"/>
      <c r="S17" s="20"/>
      <c r="T17" s="20"/>
      <c r="U17" s="20"/>
      <c r="V17" s="20"/>
    </row>
    <row r="18" spans="1:22" s="14" customFormat="1" ht="21" customHeight="1" hidden="1" outlineLevel="1">
      <c r="A18" s="43" t="s">
        <v>55</v>
      </c>
      <c r="B18" s="44" t="s">
        <v>35</v>
      </c>
      <c r="C18" s="43" t="s">
        <v>72</v>
      </c>
      <c r="D18" s="43" t="s">
        <v>73</v>
      </c>
      <c r="E18" s="43" t="s">
        <v>74</v>
      </c>
      <c r="F18" s="43" t="s">
        <v>75</v>
      </c>
      <c r="G18" s="35" t="s">
        <v>76</v>
      </c>
      <c r="H18" s="44" t="s">
        <v>15</v>
      </c>
      <c r="I18" s="44" t="s">
        <v>77</v>
      </c>
      <c r="J18" s="43" t="s">
        <v>78</v>
      </c>
      <c r="K18" s="43"/>
      <c r="L18" s="44" t="s">
        <v>89</v>
      </c>
      <c r="M18" s="44" t="s">
        <v>79</v>
      </c>
      <c r="N18" s="44" t="s">
        <v>80</v>
      </c>
      <c r="O18" s="44" t="s">
        <v>100</v>
      </c>
      <c r="P18" s="35">
        <f>20.8*G18</f>
        <v>46.800000000000004</v>
      </c>
      <c r="Q18" s="20"/>
      <c r="R18" s="20"/>
      <c r="S18" s="20"/>
      <c r="T18" s="20"/>
      <c r="U18" s="20"/>
      <c r="V18" s="20"/>
    </row>
    <row r="19" spans="1:22" s="14" customFormat="1" ht="24" customHeight="1" hidden="1" outlineLevel="1">
      <c r="A19" s="43" t="s">
        <v>81</v>
      </c>
      <c r="B19" s="44" t="s">
        <v>35</v>
      </c>
      <c r="C19" s="43" t="s">
        <v>82</v>
      </c>
      <c r="D19" s="43" t="s">
        <v>83</v>
      </c>
      <c r="E19" s="43" t="s">
        <v>84</v>
      </c>
      <c r="F19" s="43" t="s">
        <v>85</v>
      </c>
      <c r="G19" s="35" t="s">
        <v>86</v>
      </c>
      <c r="H19" s="44" t="s">
        <v>60</v>
      </c>
      <c r="I19" s="44" t="s">
        <v>87</v>
      </c>
      <c r="J19" s="43" t="s">
        <v>88</v>
      </c>
      <c r="K19" s="43"/>
      <c r="L19" s="44" t="s">
        <v>37</v>
      </c>
      <c r="M19" s="44" t="s">
        <v>90</v>
      </c>
      <c r="N19" s="44" t="str">
        <f>N18</f>
        <v>воздействие сторонней организации</v>
      </c>
      <c r="O19" s="44" t="str">
        <f>O18</f>
        <v>Выполнен ремонт,объект включен.</v>
      </c>
      <c r="P19" s="35">
        <f>5*G19</f>
        <v>10.8</v>
      </c>
      <c r="Q19" s="20"/>
      <c r="R19" s="20"/>
      <c r="S19" s="20"/>
      <c r="T19" s="20"/>
      <c r="U19" s="20"/>
      <c r="V19" s="20"/>
    </row>
    <row r="20" spans="1:22" s="14" customFormat="1" ht="18.75" hidden="1" outlineLevel="1">
      <c r="A20" s="40" t="s">
        <v>26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5"/>
      <c r="Q20" s="20"/>
      <c r="R20" s="20"/>
      <c r="S20" s="20"/>
      <c r="T20" s="20"/>
      <c r="U20" s="20"/>
      <c r="V20" s="20"/>
    </row>
    <row r="21" spans="1:22" s="14" customFormat="1" ht="45" hidden="1" outlineLevel="1">
      <c r="A21" s="46" t="s">
        <v>17</v>
      </c>
      <c r="B21" s="46" t="s">
        <v>35</v>
      </c>
      <c r="C21" s="46" t="s">
        <v>91</v>
      </c>
      <c r="D21" s="46" t="s">
        <v>92</v>
      </c>
      <c r="E21" s="46" t="s">
        <v>91</v>
      </c>
      <c r="F21" s="46" t="s">
        <v>93</v>
      </c>
      <c r="G21" s="33" t="s">
        <v>17</v>
      </c>
      <c r="H21" s="46" t="s">
        <v>15</v>
      </c>
      <c r="I21" s="46" t="s">
        <v>94</v>
      </c>
      <c r="J21" s="46" t="s">
        <v>95</v>
      </c>
      <c r="K21" s="46"/>
      <c r="L21" s="46" t="s">
        <v>47</v>
      </c>
      <c r="M21" s="47" t="s">
        <v>96</v>
      </c>
      <c r="N21" s="47" t="str">
        <f>N19</f>
        <v>воздействие сторонней организации</v>
      </c>
      <c r="O21" s="47" t="str">
        <f>O19</f>
        <v>Выполнен ремонт,объект включен.</v>
      </c>
      <c r="P21" s="35">
        <f>G21*27.3</f>
        <v>27.3</v>
      </c>
      <c r="Q21" s="20"/>
      <c r="R21" s="20"/>
      <c r="S21" s="20"/>
      <c r="T21" s="20"/>
      <c r="U21" s="20"/>
      <c r="V21" s="20"/>
    </row>
    <row r="22" spans="1:22" s="14" customFormat="1" ht="21" customHeight="1" collapsed="1">
      <c r="A22" s="48" t="str">
        <f>A12</f>
        <v>итого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37">
        <f>P15+P17+P18+P19+P21</f>
        <v>101.961</v>
      </c>
      <c r="Q22" s="20"/>
      <c r="R22" s="20"/>
      <c r="S22" s="20"/>
      <c r="T22" s="20"/>
      <c r="U22" s="20"/>
      <c r="V22" s="20"/>
    </row>
    <row r="23" spans="1:22" s="14" customFormat="1" ht="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 t="s">
        <v>106</v>
      </c>
      <c r="Q23" s="20"/>
      <c r="R23" s="20"/>
      <c r="S23" s="20"/>
      <c r="T23" s="20"/>
      <c r="U23" s="20"/>
      <c r="V23" s="20"/>
    </row>
    <row r="24" spans="1:22" s="14" customFormat="1" ht="18.75" hidden="1" outlineLevel="1">
      <c r="A24" s="40" t="s">
        <v>27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5"/>
      <c r="Q24" s="20"/>
      <c r="R24" s="20"/>
      <c r="S24" s="20"/>
      <c r="T24" s="20"/>
      <c r="U24" s="20"/>
      <c r="V24" s="20"/>
    </row>
    <row r="25" spans="1:22" s="14" customFormat="1" ht="15" hidden="1" outlineLevel="1">
      <c r="A25" s="46" t="s">
        <v>14</v>
      </c>
      <c r="B25" s="46" t="s">
        <v>14</v>
      </c>
      <c r="C25" s="46" t="s">
        <v>14</v>
      </c>
      <c r="D25" s="46" t="s">
        <v>14</v>
      </c>
      <c r="E25" s="46" t="s">
        <v>14</v>
      </c>
      <c r="F25" s="46" t="s">
        <v>14</v>
      </c>
      <c r="G25" s="33" t="s">
        <v>14</v>
      </c>
      <c r="H25" s="46" t="s">
        <v>14</v>
      </c>
      <c r="I25" s="46" t="s">
        <v>14</v>
      </c>
      <c r="J25" s="46" t="s">
        <v>14</v>
      </c>
      <c r="K25" s="46" t="s">
        <v>14</v>
      </c>
      <c r="L25" s="46" t="s">
        <v>14</v>
      </c>
      <c r="M25" s="46"/>
      <c r="N25" s="46" t="s">
        <v>14</v>
      </c>
      <c r="O25" s="46" t="s">
        <v>97</v>
      </c>
      <c r="P25" s="35" t="s">
        <v>14</v>
      </c>
      <c r="Q25" s="20"/>
      <c r="R25" s="20"/>
      <c r="S25" s="20"/>
      <c r="T25" s="20"/>
      <c r="U25" s="20"/>
      <c r="V25" s="20"/>
    </row>
    <row r="26" spans="1:22" s="14" customFormat="1" ht="18.75" hidden="1" outlineLevel="1">
      <c r="A26" s="40" t="s">
        <v>28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5"/>
      <c r="Q26" s="20"/>
      <c r="R26" s="20"/>
      <c r="S26" s="20"/>
      <c r="T26" s="20"/>
      <c r="U26" s="20"/>
      <c r="V26" s="20"/>
    </row>
    <row r="27" spans="1:22" s="14" customFormat="1" ht="15" hidden="1" outlineLevel="1">
      <c r="A27" s="46" t="s">
        <v>14</v>
      </c>
      <c r="B27" s="46" t="s">
        <v>14</v>
      </c>
      <c r="C27" s="46" t="s">
        <v>14</v>
      </c>
      <c r="D27" s="46" t="s">
        <v>14</v>
      </c>
      <c r="E27" s="46" t="s">
        <v>14</v>
      </c>
      <c r="F27" s="46" t="s">
        <v>14</v>
      </c>
      <c r="G27" s="33" t="s">
        <v>14</v>
      </c>
      <c r="H27" s="46" t="s">
        <v>14</v>
      </c>
      <c r="I27" s="46" t="s">
        <v>14</v>
      </c>
      <c r="J27" s="46" t="s">
        <v>14</v>
      </c>
      <c r="K27" s="46" t="s">
        <v>14</v>
      </c>
      <c r="L27" s="46" t="s">
        <v>14</v>
      </c>
      <c r="M27" s="46" t="s">
        <v>14</v>
      </c>
      <c r="N27" s="46" t="s">
        <v>14</v>
      </c>
      <c r="O27" s="46" t="s">
        <v>14</v>
      </c>
      <c r="P27" s="35" t="s">
        <v>14</v>
      </c>
      <c r="Q27" s="20"/>
      <c r="R27" s="20"/>
      <c r="S27" s="20"/>
      <c r="T27" s="20"/>
      <c r="U27" s="20"/>
      <c r="V27" s="20"/>
    </row>
    <row r="28" spans="1:22" s="14" customFormat="1" ht="18.75" hidden="1" outlineLevel="1">
      <c r="A28" s="40" t="s">
        <v>29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5"/>
      <c r="Q28" s="20"/>
      <c r="R28" s="20"/>
      <c r="S28" s="20"/>
      <c r="T28" s="20"/>
      <c r="U28" s="20"/>
      <c r="V28" s="20"/>
    </row>
    <row r="29" spans="1:22" s="14" customFormat="1" ht="15" hidden="1" outlineLevel="1">
      <c r="A29" s="46" t="s">
        <v>14</v>
      </c>
      <c r="B29" s="46" t="s">
        <v>14</v>
      </c>
      <c r="C29" s="46" t="s">
        <v>14</v>
      </c>
      <c r="D29" s="46" t="s">
        <v>14</v>
      </c>
      <c r="E29" s="46" t="s">
        <v>14</v>
      </c>
      <c r="F29" s="46" t="s">
        <v>14</v>
      </c>
      <c r="G29" s="33" t="s">
        <v>14</v>
      </c>
      <c r="H29" s="46" t="s">
        <v>14</v>
      </c>
      <c r="I29" s="46" t="s">
        <v>14</v>
      </c>
      <c r="J29" s="46" t="s">
        <v>14</v>
      </c>
      <c r="K29" s="46" t="s">
        <v>14</v>
      </c>
      <c r="L29" s="46" t="s">
        <v>14</v>
      </c>
      <c r="M29" s="46" t="s">
        <v>14</v>
      </c>
      <c r="N29" s="46" t="s">
        <v>14</v>
      </c>
      <c r="O29" s="46" t="s">
        <v>14</v>
      </c>
      <c r="P29" s="35" t="s">
        <v>14</v>
      </c>
      <c r="Q29" s="20"/>
      <c r="R29" s="20"/>
      <c r="S29" s="20"/>
      <c r="T29" s="20"/>
      <c r="U29" s="20"/>
      <c r="V29" s="20"/>
    </row>
    <row r="30" spans="1:22" s="14" customFormat="1" ht="21" customHeight="1" collapsed="1">
      <c r="A30" s="36" t="str">
        <f>A22</f>
        <v>итого</v>
      </c>
      <c r="B30" s="36"/>
      <c r="C30" s="36"/>
      <c r="D30" s="36"/>
      <c r="E30" s="36"/>
      <c r="F30" s="36"/>
      <c r="G30" s="37"/>
      <c r="H30" s="36"/>
      <c r="I30" s="36"/>
      <c r="J30" s="36"/>
      <c r="K30" s="36"/>
      <c r="L30" s="36"/>
      <c r="M30" s="36"/>
      <c r="N30" s="36"/>
      <c r="O30" s="36"/>
      <c r="P30" s="49">
        <f>P25+P27+P29</f>
        <v>0</v>
      </c>
      <c r="Q30" s="20"/>
      <c r="R30" s="20"/>
      <c r="S30" s="20"/>
      <c r="T30" s="20"/>
      <c r="U30" s="20"/>
      <c r="V30" s="20"/>
    </row>
    <row r="31" spans="1:22" s="14" customFormat="1" ht="15">
      <c r="A31" s="50"/>
      <c r="B31" s="50"/>
      <c r="C31" s="50"/>
      <c r="D31" s="50"/>
      <c r="E31" s="50"/>
      <c r="F31" s="50"/>
      <c r="G31" s="51"/>
      <c r="H31" s="50"/>
      <c r="I31" s="50"/>
      <c r="J31" s="50"/>
      <c r="K31" s="50"/>
      <c r="L31" s="50"/>
      <c r="M31" s="50"/>
      <c r="N31" s="50"/>
      <c r="O31" s="50"/>
      <c r="P31" s="52" t="s">
        <v>107</v>
      </c>
      <c r="Q31" s="20"/>
      <c r="R31" s="20"/>
      <c r="S31" s="20"/>
      <c r="T31" s="20"/>
      <c r="U31" s="20"/>
      <c r="V31" s="20"/>
    </row>
    <row r="32" spans="1:22" s="14" customFormat="1" ht="18.75" hidden="1" outlineLevel="1">
      <c r="A32" s="40" t="s">
        <v>30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5"/>
      <c r="Q32" s="20"/>
      <c r="R32" s="20"/>
      <c r="S32" s="20"/>
      <c r="T32" s="20"/>
      <c r="U32" s="20"/>
      <c r="V32" s="20"/>
    </row>
    <row r="33" spans="1:22" s="14" customFormat="1" ht="15" hidden="1" outlineLevel="1">
      <c r="A33" s="46" t="s">
        <v>14</v>
      </c>
      <c r="B33" s="46" t="s">
        <v>14</v>
      </c>
      <c r="C33" s="46" t="s">
        <v>14</v>
      </c>
      <c r="D33" s="46" t="s">
        <v>14</v>
      </c>
      <c r="E33" s="46" t="s">
        <v>14</v>
      </c>
      <c r="F33" s="46" t="s">
        <v>14</v>
      </c>
      <c r="G33" s="33" t="s">
        <v>14</v>
      </c>
      <c r="H33" s="46" t="s">
        <v>14</v>
      </c>
      <c r="I33" s="46" t="s">
        <v>14</v>
      </c>
      <c r="J33" s="46" t="s">
        <v>14</v>
      </c>
      <c r="K33" s="46" t="s">
        <v>14</v>
      </c>
      <c r="L33" s="46" t="s">
        <v>14</v>
      </c>
      <c r="M33" s="46" t="s">
        <v>14</v>
      </c>
      <c r="N33" s="46" t="s">
        <v>14</v>
      </c>
      <c r="O33" s="46" t="s">
        <v>14</v>
      </c>
      <c r="P33" s="35" t="s">
        <v>14</v>
      </c>
      <c r="Q33" s="20"/>
      <c r="R33" s="20"/>
      <c r="S33" s="20"/>
      <c r="T33" s="20"/>
      <c r="U33" s="20"/>
      <c r="V33" s="20"/>
    </row>
    <row r="34" spans="1:22" s="14" customFormat="1" ht="19.5" customHeight="1" hidden="1" outlineLevel="1">
      <c r="A34" s="40" t="s">
        <v>31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5"/>
      <c r="Q34" s="20"/>
      <c r="R34" s="20"/>
      <c r="S34" s="20"/>
      <c r="T34" s="20"/>
      <c r="U34" s="20"/>
      <c r="V34" s="20"/>
    </row>
    <row r="35" spans="1:22" s="14" customFormat="1" ht="15" hidden="1" outlineLevel="1">
      <c r="A35" s="46" t="s">
        <v>14</v>
      </c>
      <c r="B35" s="46" t="s">
        <v>14</v>
      </c>
      <c r="C35" s="46" t="s">
        <v>14</v>
      </c>
      <c r="D35" s="46" t="s">
        <v>14</v>
      </c>
      <c r="E35" s="46" t="s">
        <v>14</v>
      </c>
      <c r="F35" s="46" t="s">
        <v>14</v>
      </c>
      <c r="G35" s="33" t="s">
        <v>14</v>
      </c>
      <c r="H35" s="46" t="s">
        <v>14</v>
      </c>
      <c r="I35" s="46" t="s">
        <v>14</v>
      </c>
      <c r="J35" s="46" t="s">
        <v>14</v>
      </c>
      <c r="K35" s="46" t="s">
        <v>14</v>
      </c>
      <c r="L35" s="46" t="s">
        <v>14</v>
      </c>
      <c r="M35" s="46" t="s">
        <v>14</v>
      </c>
      <c r="N35" s="46" t="s">
        <v>14</v>
      </c>
      <c r="O35" s="46" t="s">
        <v>14</v>
      </c>
      <c r="P35" s="35" t="s">
        <v>14</v>
      </c>
      <c r="Q35" s="20"/>
      <c r="R35" s="20"/>
      <c r="S35" s="20"/>
      <c r="T35" s="20"/>
      <c r="U35" s="20"/>
      <c r="V35" s="20"/>
    </row>
    <row r="36" spans="1:22" s="14" customFormat="1" ht="18.75" hidden="1" outlineLevel="1">
      <c r="A36" s="40" t="s">
        <v>53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5"/>
      <c r="Q36" s="20"/>
      <c r="R36" s="20"/>
      <c r="S36" s="20"/>
      <c r="T36" s="20"/>
      <c r="U36" s="20"/>
      <c r="V36" s="20"/>
    </row>
    <row r="37" spans="1:22" s="14" customFormat="1" ht="15" hidden="1" outlineLevel="1">
      <c r="A37" s="46"/>
      <c r="B37" s="46" t="s">
        <v>14</v>
      </c>
      <c r="C37" s="46" t="s">
        <v>14</v>
      </c>
      <c r="D37" s="46" t="s">
        <v>14</v>
      </c>
      <c r="E37" s="46" t="s">
        <v>14</v>
      </c>
      <c r="F37" s="46" t="s">
        <v>14</v>
      </c>
      <c r="G37" s="33" t="s">
        <v>14</v>
      </c>
      <c r="H37" s="46" t="s">
        <v>14</v>
      </c>
      <c r="I37" s="46" t="s">
        <v>14</v>
      </c>
      <c r="J37" s="46" t="s">
        <v>14</v>
      </c>
      <c r="K37" s="46" t="s">
        <v>14</v>
      </c>
      <c r="L37" s="46" t="s">
        <v>14</v>
      </c>
      <c r="M37" s="46" t="s">
        <v>97</v>
      </c>
      <c r="N37" s="46" t="s">
        <v>14</v>
      </c>
      <c r="O37" s="46" t="s">
        <v>14</v>
      </c>
      <c r="P37" s="35" t="s">
        <v>14</v>
      </c>
      <c r="Q37" s="20"/>
      <c r="R37" s="20"/>
      <c r="S37" s="20"/>
      <c r="T37" s="20"/>
      <c r="U37" s="20"/>
      <c r="V37" s="20"/>
    </row>
    <row r="38" spans="1:16" ht="22.5" customHeight="1" collapsed="1">
      <c r="A38" s="36" t="s">
        <v>104</v>
      </c>
      <c r="B38" s="36"/>
      <c r="C38" s="36"/>
      <c r="D38" s="36"/>
      <c r="E38" s="36"/>
      <c r="F38" s="36"/>
      <c r="G38" s="37"/>
      <c r="H38" s="36"/>
      <c r="I38" s="36"/>
      <c r="J38" s="36"/>
      <c r="K38" s="36"/>
      <c r="L38" s="36"/>
      <c r="M38" s="36"/>
      <c r="N38" s="36"/>
      <c r="O38" s="36"/>
      <c r="P38" s="39">
        <f>P33+P35+P37</f>
        <v>0</v>
      </c>
    </row>
    <row r="39" ht="15">
      <c r="P39" s="23">
        <f>P12+P22+P30+P38</f>
        <v>991.9284999999999</v>
      </c>
    </row>
  </sheetData>
  <sheetProtection/>
  <mergeCells count="15">
    <mergeCell ref="A1:P1"/>
    <mergeCell ref="A7:P7"/>
    <mergeCell ref="A9:P9"/>
    <mergeCell ref="A5:P5"/>
    <mergeCell ref="O2:O3"/>
    <mergeCell ref="P2:P3"/>
    <mergeCell ref="A2:A3"/>
    <mergeCell ref="B2:B3"/>
    <mergeCell ref="C2:D2"/>
    <mergeCell ref="E2:G2"/>
    <mergeCell ref="H2:H3"/>
    <mergeCell ref="I2:J2"/>
    <mergeCell ref="K2:K3"/>
    <mergeCell ref="L2:M2"/>
    <mergeCell ref="N2:N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F8">
      <selection activeCell="L14" sqref="L14:L15"/>
    </sheetView>
  </sheetViews>
  <sheetFormatPr defaultColWidth="9.140625" defaultRowHeight="15"/>
  <cols>
    <col min="1" max="1" width="4.421875" style="0" customWidth="1"/>
    <col min="2" max="2" width="14.8515625" style="0" customWidth="1"/>
    <col min="3" max="3" width="13.00390625" style="0" customWidth="1"/>
    <col min="4" max="4" width="13.7109375" style="0" customWidth="1"/>
    <col min="5" max="5" width="15.140625" style="0" customWidth="1"/>
    <col min="6" max="6" width="8.140625" style="0" customWidth="1"/>
    <col min="7" max="7" width="14.7109375" style="1" customWidth="1"/>
    <col min="8" max="8" width="13.28125" style="0" customWidth="1"/>
    <col min="9" max="9" width="23.140625" style="0" customWidth="1"/>
    <col min="10" max="10" width="11.7109375" style="0" customWidth="1"/>
    <col min="11" max="11" width="13.8515625" style="0" customWidth="1"/>
    <col min="12" max="12" width="15.57421875" style="0" customWidth="1"/>
    <col min="13" max="13" width="19.00390625" style="0" customWidth="1"/>
    <col min="14" max="14" width="15.421875" style="0" customWidth="1"/>
    <col min="15" max="15" width="16.00390625" style="0" customWidth="1"/>
    <col min="16" max="16" width="22.28125" style="23" customWidth="1"/>
    <col min="17" max="22" width="9.140625" style="20" customWidth="1"/>
  </cols>
  <sheetData>
    <row r="1" spans="1:19" ht="21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9"/>
      <c r="S1" s="20" t="s">
        <v>18</v>
      </c>
    </row>
    <row r="2" spans="1:16" ht="27.75" customHeight="1">
      <c r="A2" s="61" t="s">
        <v>0</v>
      </c>
      <c r="B2" s="60" t="s">
        <v>1</v>
      </c>
      <c r="C2" s="60" t="s">
        <v>2</v>
      </c>
      <c r="D2" s="60"/>
      <c r="E2" s="63" t="s">
        <v>5</v>
      </c>
      <c r="F2" s="64"/>
      <c r="G2" s="65"/>
      <c r="H2" s="61" t="s">
        <v>13</v>
      </c>
      <c r="I2" s="60" t="s">
        <v>19</v>
      </c>
      <c r="J2" s="60"/>
      <c r="K2" s="60" t="s">
        <v>7</v>
      </c>
      <c r="L2" s="60" t="s">
        <v>8</v>
      </c>
      <c r="M2" s="60"/>
      <c r="N2" s="60" t="s">
        <v>11</v>
      </c>
      <c r="O2" s="60" t="s">
        <v>12</v>
      </c>
      <c r="P2" s="68" t="s">
        <v>33</v>
      </c>
    </row>
    <row r="3" spans="1:16" ht="60" customHeight="1">
      <c r="A3" s="61"/>
      <c r="B3" s="60"/>
      <c r="C3" s="3" t="s">
        <v>3</v>
      </c>
      <c r="D3" s="4" t="s">
        <v>4</v>
      </c>
      <c r="E3" s="3" t="s">
        <v>3</v>
      </c>
      <c r="F3" s="4" t="s">
        <v>4</v>
      </c>
      <c r="G3" s="5" t="s">
        <v>32</v>
      </c>
      <c r="H3" s="61"/>
      <c r="I3" s="3" t="s">
        <v>6</v>
      </c>
      <c r="J3" s="6" t="s">
        <v>34</v>
      </c>
      <c r="K3" s="60"/>
      <c r="L3" s="4" t="s">
        <v>9</v>
      </c>
      <c r="M3" s="2" t="s">
        <v>10</v>
      </c>
      <c r="N3" s="60"/>
      <c r="O3" s="60"/>
      <c r="P3" s="68"/>
    </row>
    <row r="4" spans="1:16" ht="18.75">
      <c r="A4" s="67" t="s">
        <v>21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22" s="14" customFormat="1" ht="15">
      <c r="A5" s="13" t="s">
        <v>17</v>
      </c>
      <c r="B5" s="13" t="s">
        <v>35</v>
      </c>
      <c r="C5" s="13" t="s">
        <v>38</v>
      </c>
      <c r="D5" s="13" t="s">
        <v>39</v>
      </c>
      <c r="E5" s="13" t="s">
        <v>38</v>
      </c>
      <c r="F5" s="13" t="s">
        <v>40</v>
      </c>
      <c r="G5" s="18" t="s">
        <v>41</v>
      </c>
      <c r="H5" s="13" t="s">
        <v>42</v>
      </c>
      <c r="I5" s="13" t="s">
        <v>43</v>
      </c>
      <c r="J5" s="13" t="s">
        <v>44</v>
      </c>
      <c r="K5" s="13" t="s">
        <v>16</v>
      </c>
      <c r="L5" s="13" t="s">
        <v>47</v>
      </c>
      <c r="M5" s="15" t="s">
        <v>54</v>
      </c>
      <c r="N5" s="13" t="s">
        <v>45</v>
      </c>
      <c r="O5" s="13" t="s">
        <v>46</v>
      </c>
      <c r="P5" s="8">
        <f>261*G5</f>
        <v>347.13</v>
      </c>
      <c r="Q5" s="21"/>
      <c r="R5" s="22"/>
      <c r="S5" s="20"/>
      <c r="T5" s="20"/>
      <c r="U5" s="20"/>
      <c r="V5" s="20"/>
    </row>
    <row r="6" spans="1:22" s="14" customFormat="1" ht="18.75">
      <c r="A6" s="66" t="s">
        <v>22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20"/>
      <c r="R6" s="20"/>
      <c r="S6" s="20"/>
      <c r="T6" s="20"/>
      <c r="U6" s="20"/>
      <c r="V6" s="20"/>
    </row>
    <row r="7" spans="1:22" s="14" customFormat="1" ht="15">
      <c r="A7" s="13"/>
      <c r="B7" s="13"/>
      <c r="C7" s="13"/>
      <c r="D7" s="13"/>
      <c r="E7" s="13"/>
      <c r="F7" s="13"/>
      <c r="G7" s="18"/>
      <c r="H7" s="13"/>
      <c r="I7" s="13"/>
      <c r="J7" s="13"/>
      <c r="K7" s="13"/>
      <c r="L7" s="13"/>
      <c r="M7" s="13"/>
      <c r="N7" s="13"/>
      <c r="O7" s="13"/>
      <c r="P7" s="8"/>
      <c r="Q7" s="20"/>
      <c r="R7" s="20"/>
      <c r="S7" s="20"/>
      <c r="T7" s="20"/>
      <c r="U7" s="20"/>
      <c r="V7" s="20"/>
    </row>
    <row r="8" spans="1:22" s="14" customFormat="1" ht="18.75">
      <c r="A8" s="66" t="s">
        <v>23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20"/>
      <c r="R8" s="20"/>
      <c r="S8" s="20"/>
      <c r="T8" s="20"/>
      <c r="U8" s="20"/>
      <c r="V8" s="20"/>
    </row>
    <row r="9" spans="1:22" s="14" customFormat="1" ht="39.75" customHeight="1">
      <c r="A9" s="13" t="s">
        <v>17</v>
      </c>
      <c r="B9" s="13" t="s">
        <v>35</v>
      </c>
      <c r="C9" s="13" t="s">
        <v>48</v>
      </c>
      <c r="D9" s="13" t="s">
        <v>49</v>
      </c>
      <c r="E9" s="13" t="s">
        <v>48</v>
      </c>
      <c r="F9" s="13" t="s">
        <v>50</v>
      </c>
      <c r="G9" s="18" t="s">
        <v>51</v>
      </c>
      <c r="H9" s="13" t="s">
        <v>42</v>
      </c>
      <c r="I9" s="13" t="s">
        <v>52</v>
      </c>
      <c r="J9" s="13" t="s">
        <v>44</v>
      </c>
      <c r="K9" s="13"/>
      <c r="L9" s="13" t="s">
        <v>47</v>
      </c>
      <c r="M9" s="16" t="str">
        <f>M5</f>
        <v>в сторону КТП 517 а</v>
      </c>
      <c r="N9" s="16" t="str">
        <f>N5</f>
        <v>не выявлена</v>
      </c>
      <c r="O9" s="16" t="str">
        <f>O5</f>
        <v> объект включен</v>
      </c>
      <c r="P9" s="8">
        <f>G9*93.82</f>
        <v>539.4649999999999</v>
      </c>
      <c r="Q9" s="20"/>
      <c r="R9" s="20"/>
      <c r="S9" s="20"/>
      <c r="T9" s="20"/>
      <c r="U9" s="20"/>
      <c r="V9" s="20"/>
    </row>
    <row r="10" spans="1:22" s="14" customFormat="1" ht="58.5" customHeight="1">
      <c r="A10" s="13" t="s">
        <v>55</v>
      </c>
      <c r="B10" s="13" t="s">
        <v>35</v>
      </c>
      <c r="C10" s="13" t="s">
        <v>56</v>
      </c>
      <c r="D10" s="13" t="s">
        <v>57</v>
      </c>
      <c r="E10" s="13" t="s">
        <v>56</v>
      </c>
      <c r="F10" s="13" t="s">
        <v>58</v>
      </c>
      <c r="G10" s="18" t="s">
        <v>59</v>
      </c>
      <c r="H10" s="15" t="s">
        <v>60</v>
      </c>
      <c r="I10" s="13" t="s">
        <v>68</v>
      </c>
      <c r="J10" s="13" t="s">
        <v>61</v>
      </c>
      <c r="K10" s="13"/>
      <c r="L10" s="13"/>
      <c r="M10" s="17" t="s">
        <v>98</v>
      </c>
      <c r="N10" s="17" t="s">
        <v>62</v>
      </c>
      <c r="O10" s="17" t="s">
        <v>63</v>
      </c>
      <c r="P10" s="8">
        <f>1.349*G10</f>
        <v>3.3725</v>
      </c>
      <c r="Q10" s="20"/>
      <c r="R10" s="20"/>
      <c r="S10" s="20"/>
      <c r="T10" s="20"/>
      <c r="U10" s="20"/>
      <c r="V10" s="20"/>
    </row>
    <row r="11" spans="1:22" s="14" customFormat="1" ht="18.75">
      <c r="A11" s="66" t="s">
        <v>24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20"/>
      <c r="R11" s="20"/>
      <c r="S11" s="20"/>
      <c r="T11" s="20"/>
      <c r="U11" s="20"/>
      <c r="V11" s="20"/>
    </row>
    <row r="12" spans="1:22" s="14" customFormat="1" ht="15">
      <c r="A12" s="13" t="s">
        <v>14</v>
      </c>
      <c r="B12" s="13" t="s">
        <v>14</v>
      </c>
      <c r="C12" s="13" t="s">
        <v>14</v>
      </c>
      <c r="D12" s="13" t="s">
        <v>14</v>
      </c>
      <c r="E12" s="13" t="s">
        <v>14</v>
      </c>
      <c r="F12" s="13" t="s">
        <v>14</v>
      </c>
      <c r="G12" s="18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/>
      <c r="N12" s="13" t="s">
        <v>14</v>
      </c>
      <c r="O12" s="13" t="s">
        <v>14</v>
      </c>
      <c r="P12" s="8" t="s">
        <v>14</v>
      </c>
      <c r="Q12" s="20"/>
      <c r="R12" s="20"/>
      <c r="S12" s="20"/>
      <c r="T12" s="20"/>
      <c r="U12" s="20"/>
      <c r="V12" s="20"/>
    </row>
    <row r="13" spans="1:22" s="14" customFormat="1" ht="18.75">
      <c r="A13" s="66" t="s">
        <v>25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20"/>
      <c r="R13" s="20"/>
      <c r="S13" s="20"/>
      <c r="T13" s="20"/>
      <c r="U13" s="20"/>
      <c r="V13" s="20"/>
    </row>
    <row r="14" spans="1:22" s="14" customFormat="1" ht="46.5" customHeight="1">
      <c r="A14" s="10" t="s">
        <v>17</v>
      </c>
      <c r="B14" s="9" t="s">
        <v>35</v>
      </c>
      <c r="C14" s="10" t="s">
        <v>64</v>
      </c>
      <c r="D14" s="10" t="s">
        <v>65</v>
      </c>
      <c r="E14" s="10" t="s">
        <v>64</v>
      </c>
      <c r="F14" s="10" t="s">
        <v>66</v>
      </c>
      <c r="G14" s="7" t="s">
        <v>67</v>
      </c>
      <c r="H14" s="9" t="s">
        <v>36</v>
      </c>
      <c r="I14" s="9" t="s">
        <v>99</v>
      </c>
      <c r="J14" s="10"/>
      <c r="K14" s="10"/>
      <c r="L14" s="9" t="s">
        <v>69</v>
      </c>
      <c r="M14" s="9"/>
      <c r="N14" s="9" t="s">
        <v>70</v>
      </c>
      <c r="O14" s="9" t="s">
        <v>71</v>
      </c>
      <c r="P14" s="8">
        <f>12.1*G14</f>
        <v>17.061</v>
      </c>
      <c r="Q14" s="20"/>
      <c r="R14" s="20"/>
      <c r="S14" s="20"/>
      <c r="T14" s="20"/>
      <c r="U14" s="20"/>
      <c r="V14" s="20"/>
    </row>
    <row r="15" spans="1:22" s="14" customFormat="1" ht="46.5" customHeight="1">
      <c r="A15" s="10" t="s">
        <v>55</v>
      </c>
      <c r="B15" s="9" t="s">
        <v>35</v>
      </c>
      <c r="C15" s="10" t="s">
        <v>72</v>
      </c>
      <c r="D15" s="10" t="s">
        <v>73</v>
      </c>
      <c r="E15" s="10" t="s">
        <v>74</v>
      </c>
      <c r="F15" s="10" t="s">
        <v>75</v>
      </c>
      <c r="G15" s="7" t="s">
        <v>76</v>
      </c>
      <c r="H15" s="9" t="s">
        <v>15</v>
      </c>
      <c r="I15" s="9" t="s">
        <v>77</v>
      </c>
      <c r="J15" s="10" t="s">
        <v>78</v>
      </c>
      <c r="K15" s="10"/>
      <c r="L15" s="9" t="s">
        <v>89</v>
      </c>
      <c r="M15" s="9" t="s">
        <v>79</v>
      </c>
      <c r="N15" s="9" t="s">
        <v>80</v>
      </c>
      <c r="O15" s="9" t="s">
        <v>100</v>
      </c>
      <c r="P15" s="8">
        <f>20.8*G15</f>
        <v>46.800000000000004</v>
      </c>
      <c r="Q15" s="20"/>
      <c r="R15" s="20"/>
      <c r="S15" s="20"/>
      <c r="T15" s="20"/>
      <c r="U15" s="20"/>
      <c r="V15" s="20"/>
    </row>
    <row r="16" spans="1:22" s="14" customFormat="1" ht="46.5" customHeight="1">
      <c r="A16" s="10" t="s">
        <v>81</v>
      </c>
      <c r="B16" s="9" t="s">
        <v>35</v>
      </c>
      <c r="C16" s="10" t="s">
        <v>82</v>
      </c>
      <c r="D16" s="10" t="s">
        <v>83</v>
      </c>
      <c r="E16" s="10" t="s">
        <v>84</v>
      </c>
      <c r="F16" s="10" t="s">
        <v>85</v>
      </c>
      <c r="G16" s="7" t="s">
        <v>86</v>
      </c>
      <c r="H16" s="9" t="s">
        <v>60</v>
      </c>
      <c r="I16" s="9" t="s">
        <v>87</v>
      </c>
      <c r="J16" s="10" t="s">
        <v>88</v>
      </c>
      <c r="K16" s="10"/>
      <c r="L16" s="9" t="s">
        <v>37</v>
      </c>
      <c r="M16" s="9" t="s">
        <v>90</v>
      </c>
      <c r="N16" s="11" t="str">
        <f>N15</f>
        <v>воздействие сторонней организации</v>
      </c>
      <c r="O16" s="11" t="str">
        <f>O15</f>
        <v>Выполнен ремонт,объект включен.</v>
      </c>
      <c r="P16" s="8">
        <f>5*G16</f>
        <v>10.8</v>
      </c>
      <c r="Q16" s="20"/>
      <c r="R16" s="20"/>
      <c r="S16" s="20"/>
      <c r="T16" s="20"/>
      <c r="U16" s="20"/>
      <c r="V16" s="20"/>
    </row>
    <row r="17" spans="1:22" s="14" customFormat="1" ht="18.75">
      <c r="A17" s="66" t="s">
        <v>26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20"/>
      <c r="R17" s="20"/>
      <c r="S17" s="20"/>
      <c r="T17" s="20"/>
      <c r="U17" s="20"/>
      <c r="V17" s="20"/>
    </row>
    <row r="18" spans="1:22" s="14" customFormat="1" ht="45">
      <c r="A18" s="13" t="s">
        <v>17</v>
      </c>
      <c r="B18" s="13" t="s">
        <v>35</v>
      </c>
      <c r="C18" s="13" t="s">
        <v>91</v>
      </c>
      <c r="D18" s="13" t="s">
        <v>92</v>
      </c>
      <c r="E18" s="13" t="s">
        <v>91</v>
      </c>
      <c r="F18" s="13" t="s">
        <v>93</v>
      </c>
      <c r="G18" s="18" t="s">
        <v>17</v>
      </c>
      <c r="H18" s="13" t="s">
        <v>15</v>
      </c>
      <c r="I18" s="13" t="s">
        <v>94</v>
      </c>
      <c r="J18" s="13" t="s">
        <v>95</v>
      </c>
      <c r="K18" s="13"/>
      <c r="L18" s="13" t="s">
        <v>47</v>
      </c>
      <c r="M18" s="15" t="s">
        <v>96</v>
      </c>
      <c r="N18" s="17" t="str">
        <f>N16</f>
        <v>воздействие сторонней организации</v>
      </c>
      <c r="O18" s="17" t="str">
        <f>O16</f>
        <v>Выполнен ремонт,объект включен.</v>
      </c>
      <c r="P18" s="8">
        <f>G18*27.3</f>
        <v>27.3</v>
      </c>
      <c r="Q18" s="20"/>
      <c r="R18" s="20"/>
      <c r="S18" s="20"/>
      <c r="T18" s="20"/>
      <c r="U18" s="20"/>
      <c r="V18" s="20"/>
    </row>
    <row r="19" spans="1:22" s="14" customFormat="1" ht="18.75">
      <c r="A19" s="66" t="s">
        <v>27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20"/>
      <c r="R19" s="20"/>
      <c r="S19" s="20"/>
      <c r="T19" s="20"/>
      <c r="U19" s="20"/>
      <c r="V19" s="20"/>
    </row>
    <row r="20" spans="1:22" s="14" customFormat="1" ht="15">
      <c r="A20" s="13" t="s">
        <v>14</v>
      </c>
      <c r="B20" s="13" t="s">
        <v>14</v>
      </c>
      <c r="C20" s="13" t="s">
        <v>14</v>
      </c>
      <c r="D20" s="13" t="s">
        <v>14</v>
      </c>
      <c r="E20" s="13" t="s">
        <v>14</v>
      </c>
      <c r="F20" s="13" t="s">
        <v>14</v>
      </c>
      <c r="G20" s="18" t="s">
        <v>14</v>
      </c>
      <c r="H20" s="13" t="s">
        <v>14</v>
      </c>
      <c r="I20" s="13" t="s">
        <v>14</v>
      </c>
      <c r="J20" s="13" t="s">
        <v>14</v>
      </c>
      <c r="K20" s="13" t="s">
        <v>14</v>
      </c>
      <c r="L20" s="13" t="s">
        <v>14</v>
      </c>
      <c r="M20" s="13"/>
      <c r="N20" s="13" t="s">
        <v>14</v>
      </c>
      <c r="O20" s="13" t="s">
        <v>97</v>
      </c>
      <c r="P20" s="8" t="s">
        <v>14</v>
      </c>
      <c r="Q20" s="20"/>
      <c r="R20" s="20"/>
      <c r="S20" s="20"/>
      <c r="T20" s="20"/>
      <c r="U20" s="20"/>
      <c r="V20" s="20"/>
    </row>
    <row r="21" spans="1:22" s="14" customFormat="1" ht="18.75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20"/>
      <c r="R21" s="20"/>
      <c r="S21" s="20"/>
      <c r="T21" s="20"/>
      <c r="U21" s="20"/>
      <c r="V21" s="20"/>
    </row>
    <row r="22" spans="1:22" s="14" customFormat="1" ht="15">
      <c r="A22" s="13" t="s">
        <v>14</v>
      </c>
      <c r="B22" s="13" t="s">
        <v>14</v>
      </c>
      <c r="C22" s="13" t="s">
        <v>14</v>
      </c>
      <c r="D22" s="13" t="s">
        <v>14</v>
      </c>
      <c r="E22" s="13" t="s">
        <v>14</v>
      </c>
      <c r="F22" s="13" t="s">
        <v>14</v>
      </c>
      <c r="G22" s="18" t="s">
        <v>14</v>
      </c>
      <c r="H22" s="13" t="s">
        <v>14</v>
      </c>
      <c r="I22" s="13" t="s">
        <v>14</v>
      </c>
      <c r="J22" s="13" t="s">
        <v>14</v>
      </c>
      <c r="K22" s="13" t="s">
        <v>14</v>
      </c>
      <c r="L22" s="13" t="s">
        <v>14</v>
      </c>
      <c r="M22" s="13" t="s">
        <v>14</v>
      </c>
      <c r="N22" s="13" t="s">
        <v>14</v>
      </c>
      <c r="O22" s="13" t="s">
        <v>14</v>
      </c>
      <c r="P22" s="8" t="s">
        <v>14</v>
      </c>
      <c r="Q22" s="20"/>
      <c r="R22" s="20"/>
      <c r="S22" s="20"/>
      <c r="T22" s="20"/>
      <c r="U22" s="20"/>
      <c r="V22" s="20"/>
    </row>
    <row r="23" spans="1:22" s="14" customFormat="1" ht="18.75">
      <c r="A23" s="66" t="s">
        <v>29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20"/>
      <c r="R23" s="20"/>
      <c r="S23" s="20"/>
      <c r="T23" s="20"/>
      <c r="U23" s="20"/>
      <c r="V23" s="20"/>
    </row>
    <row r="24" spans="1:22" s="14" customFormat="1" ht="15">
      <c r="A24" s="13" t="s">
        <v>14</v>
      </c>
      <c r="B24" s="13" t="s">
        <v>14</v>
      </c>
      <c r="C24" s="13" t="s">
        <v>14</v>
      </c>
      <c r="D24" s="13" t="s">
        <v>14</v>
      </c>
      <c r="E24" s="13" t="s">
        <v>14</v>
      </c>
      <c r="F24" s="13" t="s">
        <v>14</v>
      </c>
      <c r="G24" s="18" t="s">
        <v>14</v>
      </c>
      <c r="H24" s="13" t="s">
        <v>14</v>
      </c>
      <c r="I24" s="13" t="s">
        <v>14</v>
      </c>
      <c r="J24" s="13" t="s">
        <v>14</v>
      </c>
      <c r="K24" s="13" t="s">
        <v>14</v>
      </c>
      <c r="L24" s="13" t="s">
        <v>14</v>
      </c>
      <c r="M24" s="13" t="s">
        <v>14</v>
      </c>
      <c r="N24" s="13" t="s">
        <v>14</v>
      </c>
      <c r="O24" s="13" t="s">
        <v>14</v>
      </c>
      <c r="P24" s="8" t="s">
        <v>14</v>
      </c>
      <c r="Q24" s="20"/>
      <c r="R24" s="20"/>
      <c r="S24" s="20"/>
      <c r="T24" s="20"/>
      <c r="U24" s="20"/>
      <c r="V24" s="20"/>
    </row>
    <row r="25" spans="1:22" s="14" customFormat="1" ht="18.75">
      <c r="A25" s="66" t="s">
        <v>30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0"/>
      <c r="R25" s="20"/>
      <c r="S25" s="20"/>
      <c r="T25" s="20"/>
      <c r="U25" s="20"/>
      <c r="V25" s="20"/>
    </row>
    <row r="26" spans="1:22" s="14" customFormat="1" ht="15">
      <c r="A26" s="13" t="s">
        <v>14</v>
      </c>
      <c r="B26" s="13" t="s">
        <v>14</v>
      </c>
      <c r="C26" s="13" t="s">
        <v>14</v>
      </c>
      <c r="D26" s="13" t="s">
        <v>14</v>
      </c>
      <c r="E26" s="13" t="s">
        <v>14</v>
      </c>
      <c r="F26" s="13" t="s">
        <v>14</v>
      </c>
      <c r="G26" s="18" t="s">
        <v>14</v>
      </c>
      <c r="H26" s="13" t="s">
        <v>14</v>
      </c>
      <c r="I26" s="13" t="s">
        <v>14</v>
      </c>
      <c r="J26" s="13" t="s">
        <v>14</v>
      </c>
      <c r="K26" s="13" t="s">
        <v>14</v>
      </c>
      <c r="L26" s="13" t="s">
        <v>14</v>
      </c>
      <c r="M26" s="13" t="s">
        <v>14</v>
      </c>
      <c r="N26" s="13" t="s">
        <v>14</v>
      </c>
      <c r="O26" s="13" t="s">
        <v>14</v>
      </c>
      <c r="P26" s="8" t="s">
        <v>14</v>
      </c>
      <c r="Q26" s="20"/>
      <c r="R26" s="20"/>
      <c r="S26" s="20"/>
      <c r="T26" s="20"/>
      <c r="U26" s="20"/>
      <c r="V26" s="20"/>
    </row>
    <row r="27" spans="1:22" s="14" customFormat="1" ht="19.5" customHeight="1">
      <c r="A27" s="66" t="s">
        <v>31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0"/>
      <c r="R27" s="20"/>
      <c r="S27" s="20"/>
      <c r="T27" s="20"/>
      <c r="U27" s="20"/>
      <c r="V27" s="20"/>
    </row>
    <row r="28" spans="1:22" s="14" customFormat="1" ht="15">
      <c r="A28" s="13" t="s">
        <v>14</v>
      </c>
      <c r="B28" s="13" t="s">
        <v>14</v>
      </c>
      <c r="C28" s="13" t="s">
        <v>14</v>
      </c>
      <c r="D28" s="13" t="s">
        <v>14</v>
      </c>
      <c r="E28" s="13" t="s">
        <v>14</v>
      </c>
      <c r="F28" s="13" t="s">
        <v>14</v>
      </c>
      <c r="G28" s="18" t="s">
        <v>14</v>
      </c>
      <c r="H28" s="13" t="s">
        <v>14</v>
      </c>
      <c r="I28" s="13" t="s">
        <v>14</v>
      </c>
      <c r="J28" s="13" t="s">
        <v>14</v>
      </c>
      <c r="K28" s="13" t="s">
        <v>14</v>
      </c>
      <c r="L28" s="13" t="s">
        <v>14</v>
      </c>
      <c r="M28" s="13" t="s">
        <v>14</v>
      </c>
      <c r="N28" s="13" t="s">
        <v>14</v>
      </c>
      <c r="O28" s="13" t="s">
        <v>14</v>
      </c>
      <c r="P28" s="8" t="s">
        <v>14</v>
      </c>
      <c r="Q28" s="20"/>
      <c r="R28" s="20"/>
      <c r="S28" s="20"/>
      <c r="T28" s="20"/>
      <c r="U28" s="20"/>
      <c r="V28" s="20"/>
    </row>
    <row r="29" spans="1:22" s="14" customFormat="1" ht="18.75">
      <c r="A29" s="66" t="s">
        <v>53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20"/>
      <c r="R29" s="20"/>
      <c r="S29" s="20"/>
      <c r="T29" s="20"/>
      <c r="U29" s="20"/>
      <c r="V29" s="20"/>
    </row>
    <row r="30" spans="1:22" s="14" customFormat="1" ht="15">
      <c r="A30" s="13"/>
      <c r="B30" s="13" t="s">
        <v>14</v>
      </c>
      <c r="C30" s="13" t="s">
        <v>14</v>
      </c>
      <c r="D30" s="13" t="s">
        <v>14</v>
      </c>
      <c r="E30" s="13" t="s">
        <v>14</v>
      </c>
      <c r="F30" s="13" t="s">
        <v>14</v>
      </c>
      <c r="G30" s="18" t="s">
        <v>14</v>
      </c>
      <c r="H30" s="13" t="s">
        <v>14</v>
      </c>
      <c r="I30" s="13" t="s">
        <v>14</v>
      </c>
      <c r="J30" s="13" t="s">
        <v>14</v>
      </c>
      <c r="K30" s="13" t="s">
        <v>14</v>
      </c>
      <c r="L30" s="13" t="s">
        <v>14</v>
      </c>
      <c r="M30" s="13" t="s">
        <v>97</v>
      </c>
      <c r="N30" s="13" t="s">
        <v>14</v>
      </c>
      <c r="O30" s="13" t="s">
        <v>14</v>
      </c>
      <c r="P30" s="8" t="s">
        <v>14</v>
      </c>
      <c r="Q30" s="20"/>
      <c r="R30" s="20"/>
      <c r="S30" s="20"/>
      <c r="T30" s="20"/>
      <c r="U30" s="20"/>
      <c r="V30" s="20"/>
    </row>
    <row r="31" spans="1:18" ht="15">
      <c r="A31" s="12"/>
      <c r="B31" s="12"/>
      <c r="C31" s="12"/>
      <c r="D31" s="12"/>
      <c r="E31" s="12"/>
      <c r="F31" s="12"/>
      <c r="H31" s="12"/>
      <c r="I31" s="12"/>
      <c r="J31" s="12"/>
      <c r="K31" s="12"/>
      <c r="L31" s="12"/>
      <c r="M31" s="12"/>
      <c r="N31" s="12"/>
      <c r="O31" s="12"/>
      <c r="R31" s="20">
        <f>P18+P16+P15+P14+P12+P10+P9+P5</f>
        <v>991.9284999999999</v>
      </c>
    </row>
  </sheetData>
  <sheetProtection/>
  <mergeCells count="24">
    <mergeCell ref="A29:P29"/>
    <mergeCell ref="A17:P17"/>
    <mergeCell ref="A19:P19"/>
    <mergeCell ref="A21:P21"/>
    <mergeCell ref="A23:P23"/>
    <mergeCell ref="A25:P25"/>
    <mergeCell ref="A27:P27"/>
    <mergeCell ref="A4:P4"/>
    <mergeCell ref="A6:P6"/>
    <mergeCell ref="A8:P8"/>
    <mergeCell ref="A11:P11"/>
    <mergeCell ref="A13:P13"/>
    <mergeCell ref="L2:M2"/>
    <mergeCell ref="K2:K3"/>
    <mergeCell ref="B2:B3"/>
    <mergeCell ref="H2:H3"/>
    <mergeCell ref="A1:P1"/>
    <mergeCell ref="E2:G2"/>
    <mergeCell ref="A2:A3"/>
    <mergeCell ref="C2:D2"/>
    <mergeCell ref="I2:J2"/>
    <mergeCell ref="N2:N3"/>
    <mergeCell ref="O2:O3"/>
    <mergeCell ref="P2:P3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2016-02-02T06:27:50Z</dcterms:modified>
  <cp:category/>
  <cp:version/>
  <cp:contentType/>
  <cp:contentStatus/>
</cp:coreProperties>
</file>