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20" windowHeight="6270" tabRatio="895" activeTab="13"/>
  </bookViews>
  <sheets>
    <sheet name="титул" sheetId="1" r:id="rId1"/>
    <sheet name="п.1.1" sheetId="2" r:id="rId2"/>
    <sheet name="п.1.2" sheetId="3" r:id="rId3"/>
    <sheet name="п.1.3" sheetId="4" r:id="rId4"/>
    <sheet name="п.1.4" sheetId="5" r:id="rId5"/>
    <sheet name="п.2.1" sheetId="6" r:id="rId6"/>
    <sheet name="п.2.2" sheetId="7" r:id="rId7"/>
    <sheet name="п.2.3, п.2.4" sheetId="8" r:id="rId8"/>
    <sheet name="п.3.1" sheetId="9" r:id="rId9"/>
    <sheet name="п.3.2, п.3.3" sheetId="10" r:id="rId10"/>
    <sheet name="п.3.4" sheetId="11" r:id="rId11"/>
    <sheet name="п.3.5" sheetId="12" state="hidden" r:id="rId12"/>
    <sheet name="3.5" sheetId="13" r:id="rId13"/>
    <sheet name="п.4.1" sheetId="14" r:id="rId14"/>
    <sheet name="п.4.2" sheetId="15" r:id="rId15"/>
    <sheet name="п.4.3" sheetId="16" r:id="rId16"/>
    <sheet name="п.4.4" sheetId="17" r:id="rId17"/>
    <sheet name="п.4.5" sheetId="18" r:id="rId18"/>
    <sheet name="п.4.6" sheetId="19" r:id="rId19"/>
    <sheet name="п.4.7" sheetId="20" r:id="rId20"/>
    <sheet name="п.4.8" sheetId="21" r:id="rId21"/>
    <sheet name="п. 4.9" sheetId="22" r:id="rId22"/>
    <sheet name="п.4.9" sheetId="23" state="hidden" r:id="rId23"/>
  </sheets>
  <definedNames>
    <definedName name="_xlnm.Print_Area" localSheetId="12">'3.5'!$A$1:$K$22</definedName>
    <definedName name="_xlnm.Print_Area" localSheetId="2">'п.1.2'!$A$1:$F$11</definedName>
    <definedName name="_xlnm.Print_Area" localSheetId="3">'п.1.3'!$A$1:$F$16</definedName>
    <definedName name="_xlnm.Print_Area" localSheetId="4">'п.1.4'!$A$1:$F$16</definedName>
    <definedName name="_xlnm.Print_Area" localSheetId="5">'п.2.1'!$A$1:$E$29</definedName>
    <definedName name="_xlnm.Print_Area" localSheetId="7">'п.2.3, п.2.4'!$A$1:$B$18</definedName>
    <definedName name="_xlnm.Print_Area" localSheetId="8">'п.3.1'!$A$1:$E$17</definedName>
    <definedName name="_xlnm.Print_Area" localSheetId="9">'п.3.2, п.3.3'!$A$1:$B$16</definedName>
    <definedName name="_xlnm.Print_Area" localSheetId="13">'п.4.1'!$A$1:$Q$28</definedName>
    <definedName name="_xlnm.Print_Area" localSheetId="14">'п.4.2'!$A$1:$K$14</definedName>
    <definedName name="_xlnm.Print_Area" localSheetId="16">'п.4.4'!$A$1:$B$14</definedName>
    <definedName name="_xlnm.Print_Area" localSheetId="17">'п.4.5'!$A$1:$B$13</definedName>
    <definedName name="_xlnm.Print_Area" localSheetId="18">'п.4.6'!$A$1:$B$13</definedName>
    <definedName name="_xlnm.Print_Area" localSheetId="19">'п.4.7'!$A$1:$C$10</definedName>
    <definedName name="_xlnm.Print_Area" localSheetId="20">'п.4.8'!$A$1:$B$12</definedName>
    <definedName name="_xlnm.Print_Area" localSheetId="0">'титул'!$A$1:$I$37</definedName>
  </definedNames>
  <calcPr fullCalcOnLoad="1"/>
</workbook>
</file>

<file path=xl/sharedStrings.xml><?xml version="1.0" encoding="utf-8"?>
<sst xmlns="http://schemas.openxmlformats.org/spreadsheetml/2006/main" count="1135" uniqueCount="269">
  <si>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</si>
  <si>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</si>
  <si>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</si>
  <si>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</si>
  <si>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</si>
  <si>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</si>
  <si>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</si>
  <si>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</si>
  <si>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</si>
  <si>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</si>
  <si>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</si>
  <si>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</si>
  <si>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</si>
  <si>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</si>
  <si>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</si>
  <si>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</si>
  <si>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</si>
  <si>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</si>
  <si>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</si>
  <si>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</si>
  <si>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</si>
  <si>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</si>
  <si>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</si>
  <si>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</si>
  <si>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</si>
  <si>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</si>
  <si>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</si>
  <si>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</si>
  <si>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</si>
  <si>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</si>
  <si>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</si>
  <si>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</si>
  <si>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</si>
  <si>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</si>
  <si>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</si>
  <si>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</si>
  <si>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</si>
  <si>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</si>
  <si>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</si>
  <si>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</si>
  <si>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</si>
  <si>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</si>
  <si>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</si>
  <si>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</si>
  <si>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</si>
  <si>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</si>
  <si>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</si>
  <si>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</si>
  <si>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</si>
  <si>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</si>
  <si>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</si>
  <si>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</si>
  <si>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</si>
  <si>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</si>
  <si>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</si>
  <si>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</si>
  <si>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</si>
  <si>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</si>
  <si>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</si>
  <si>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</si>
  <si>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</si>
  <si>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</si>
  <si>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</si>
  <si>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</si>
  <si>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</si>
  <si>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</si>
  <si>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</si>
  <si>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</si>
  <si>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</si>
  <si>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</si>
  <si>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</si>
  <si>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</si>
  <si>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</si>
  <si>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</si>
  <si>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</si>
  <si>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</si>
  <si>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</si>
  <si>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</si>
  <si>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</si>
  <si>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</si>
  <si>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</si>
  <si>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</si>
  <si>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</si>
  <si>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</si>
  <si>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</si>
  <si>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</si>
  <si>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</si>
  <si>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</si>
  <si>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</si>
  <si>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</si>
  <si>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</si>
  <si>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</si>
  <si>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</si>
  <si>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</si>
  <si>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</si>
  <si>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 xml:space="preserve">3.5. Стоимость технологического присоединения к электрическим сетям сетевой организации 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</si>
  <si>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</si>
  <si>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</si>
  <si>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</si>
  <si>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</si>
  <si>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</si>
  <si>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</si>
  <si>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</si>
  <si>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</si>
  <si>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</si>
  <si>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</si>
  <si>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</si>
  <si>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</si>
  <si>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</si>
  <si>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</si>
  <si>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</si>
  <si>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</si>
  <si>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</si>
  <si>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</si>
  <si>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</si>
  <si>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</si>
  <si>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</si>
  <si>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</si>
  <si>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</si>
  <si>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</si>
  <si>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</si>
  <si>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</si>
  <si>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</si>
  <si>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</si>
  <si>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</si>
  <si>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</si>
  <si>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</si>
  <si>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</si>
  <si>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</si>
  <si>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</si>
  <si>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</si>
  <si>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</si>
  <si>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</si>
  <si>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</si>
  <si>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</si>
  <si>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</si>
  <si>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</si>
  <si>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</si>
  <si>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</si>
  <si>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</si>
  <si>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</si>
  <si>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</si>
  <si>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</si>
  <si>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</si>
  <si>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r>
      <t>Показатель средней продолжительности прекращений передачи электрической энергии, (П</t>
    </r>
    <r>
      <rPr>
        <sz val="8"/>
        <color indexed="8"/>
        <rFont val="Times New Roman"/>
        <family val="1"/>
      </rPr>
      <t>SAIDI</t>
    </r>
    <r>
      <rPr>
        <sz val="12"/>
        <color theme="1"/>
        <rFont val="Times New Roman"/>
        <family val="1"/>
      </rPr>
      <t>)</t>
    </r>
  </si>
  <si>
    <r>
      <t>Показатель средней частоты прекращений передачи электрической энергии, (П</t>
    </r>
    <r>
      <rPr>
        <sz val="8"/>
        <color indexed="8"/>
        <rFont val="Times New Roman"/>
        <family val="1"/>
      </rPr>
      <t>SAIFI</t>
    </r>
    <r>
      <rPr>
        <sz val="12"/>
        <color theme="1"/>
        <rFont val="Times New Roman"/>
        <family val="1"/>
      </rPr>
      <t>)</t>
    </r>
  </si>
  <si>
    <t>7.1</t>
  </si>
  <si>
    <t>7.2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</si>
  <si>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</si>
  <si>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</si>
  <si>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r>
      <t>Показатель средней продолжительности прекращений передачи электрической энергии (П</t>
    </r>
    <r>
      <rPr>
        <sz val="6"/>
        <color indexed="8"/>
        <rFont val="Times New Roman"/>
        <family val="1"/>
      </rPr>
      <t>SAIDI</t>
    </r>
    <r>
      <rPr>
        <sz val="12"/>
        <color theme="1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</si>
  <si>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sz val="6"/>
        <color indexed="8"/>
        <rFont val="Times New Roman"/>
        <family val="1"/>
      </rPr>
      <t>SAIFI</t>
    </r>
    <r>
      <rPr>
        <sz val="12"/>
        <color theme="1"/>
        <rFont val="Times New Roman"/>
        <family val="1"/>
      </rPr>
      <t>)</t>
    </r>
  </si>
  <si>
    <t>1.5</t>
  </si>
  <si>
    <t>1.6</t>
  </si>
  <si>
    <t>2.5</t>
  </si>
  <si>
    <t>2.6</t>
  </si>
  <si>
    <t>2.7</t>
  </si>
  <si>
    <t>2.8</t>
  </si>
  <si>
    <t>-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</si>
  <si>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</si>
  <si>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</si>
  <si>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</si>
  <si>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</si>
  <si>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</si>
  <si>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динамика, %</t>
  </si>
  <si>
    <t>Наименование показателя</t>
  </si>
  <si>
    <t>Наименование мероприятия</t>
  </si>
  <si>
    <t xml:space="preserve">Сроки исполнения </t>
  </si>
  <si>
    <t>пункт обслуживания</t>
  </si>
  <si>
    <t xml:space="preserve">Информация по обращениям потребителей </t>
  </si>
  <si>
    <t>Стоимость технологического присоединения к электрическим сетям сетевой организации</t>
  </si>
  <si>
    <t xml:space="preserve">750
</t>
  </si>
  <si>
    <t xml:space="preserve">1000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</si>
  <si>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</si>
  <si>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</si>
  <si>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</si>
  <si>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</si>
  <si>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2.3 Мероприятия, выполненные  сетевой организацией в целях повышения качества оказания услуг                                                                                      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</si>
  <si>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</si>
  <si>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</si>
  <si>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</si>
  <si>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</si>
  <si>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</si>
  <si>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</si>
  <si>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</si>
  <si>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</si>
  <si>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</si>
  <si>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</t>
  </si>
  <si>
    <t xml:space="preserve">4.2 Информация о деятельности офисов обслуживания потребителей
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</si>
  <si>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</si>
  <si>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</si>
  <si>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</si>
  <si>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</si>
  <si>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в т.ч.</t>
  </si>
  <si>
    <t>Максимальное количество потребителей услуг, всего</t>
  </si>
  <si>
    <t xml:space="preserve">в.т.ч. </t>
  </si>
  <si>
    <t>физические лица СН2</t>
  </si>
  <si>
    <t>2 категория надежности</t>
  </si>
  <si>
    <t>3 категория надежности</t>
  </si>
  <si>
    <t>физические лица НН</t>
  </si>
  <si>
    <t>юридические лица СН2</t>
  </si>
  <si>
    <t>Ед. изм.</t>
  </si>
  <si>
    <t>шт.</t>
  </si>
  <si>
    <t>юридические лица НН</t>
  </si>
  <si>
    <t xml:space="preserve"> Динамика изменения, %</t>
  </si>
  <si>
    <t xml:space="preserve">Максимальное количество точек поставки          </t>
  </si>
  <si>
    <t xml:space="preserve">физические лица                      </t>
  </si>
  <si>
    <t xml:space="preserve">юридические лица                    </t>
  </si>
  <si>
    <t xml:space="preserve">многоквартирные дома                                     </t>
  </si>
  <si>
    <t>Динамика изменения,%</t>
  </si>
  <si>
    <t>Длина линий электропередачи</t>
  </si>
  <si>
    <t>воздушные линии</t>
  </si>
  <si>
    <t>кабельные линии</t>
  </si>
  <si>
    <t>Количество подстанций</t>
  </si>
  <si>
    <t>110 кВ</t>
  </si>
  <si>
    <t>35 кВ</t>
  </si>
  <si>
    <t>6(10) кВ</t>
  </si>
  <si>
    <t>км.</t>
  </si>
  <si>
    <t>Тип оборудования</t>
  </si>
  <si>
    <t>Уровень физического износа, годы,%</t>
  </si>
  <si>
    <t>Воздушные линии электропередачи напряжением до и выше 1 кВ</t>
  </si>
  <si>
    <t>Кабельные линии напряжением до и выше 1 кВ</t>
  </si>
  <si>
    <t>Силовые трансформаторы                                   1-1000 кВА, 6/10/0,4 кВ</t>
  </si>
  <si>
    <t>Прочая информация, касающаяся качества оказания услуг по передаче электрической энергии, отсутствует.</t>
  </si>
  <si>
    <t xml:space="preserve">Объем трансформаторной мощностью центров питания, МВА </t>
  </si>
  <si>
    <t>Объем невостребованной мощности,  МВт</t>
  </si>
  <si>
    <t>Расчетный уровень напряжения</t>
  </si>
  <si>
    <r>
      <t>Объем мощности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энергопринимающих устройств, непосредственно (или опосредованно) присоединенных к центрам питания, МВт</t>
    </r>
  </si>
  <si>
    <t>1.  Прием заявок, оформление и выдача технической документации согласно договоров об осуществлении технологического присоединения энергопринимающих устройств потребителей.</t>
  </si>
  <si>
    <t>2. Выполнение комплекса организационно-технических мероприятий по созданию возможности присоединения объекта к электрическим сетям, в том числе по временному технологическому присоединению.</t>
  </si>
  <si>
    <t>3. Согласование проектной документации, предусматривающей технические решения, обеспечивающие выполнение технических условий при обращении потребителя.</t>
  </si>
  <si>
    <t>4. Восстановление утраченных документов о технологическом присоединении, переоформление документов о технологическом присоединении в связи со сменой собственника ранее присоединенных энергопринимающих устройств.</t>
  </si>
  <si>
    <t>Прочая информация, касающаяся предоставления услуг по технологическому присоединению, отсутствует.</t>
  </si>
  <si>
    <t xml:space="preserve">Оказание услуг по передаче э/э.
Осуществление технологического присоединения.
Восстановление ранее выданных документов о тех.присоединении либо выдача новых документов.
Установка, замена приборов учета э/э, проверка их работоспособности
</t>
  </si>
  <si>
    <t>Осуществление технологического присоединения.</t>
  </si>
  <si>
    <t>Дополнительные услуги  отсутствуют.</t>
  </si>
  <si>
    <t>Согласно действующего законодательства РФ.</t>
  </si>
  <si>
    <t>№ п/п</t>
  </si>
  <si>
    <t>Тема</t>
  </si>
  <si>
    <t>Результат опроса</t>
  </si>
  <si>
    <t>Организация обслуживания потребителей</t>
  </si>
  <si>
    <t>Удовлетворительно</t>
  </si>
  <si>
    <t>Оперативность принятия решений</t>
  </si>
  <si>
    <t>1. Замена средств учета (до 1 кВ), не прошедших поверку</t>
  </si>
  <si>
    <t>2. Проведение рейдов по выявлению неучтенного и бездоговорного потребления электроэнергии</t>
  </si>
  <si>
    <t>3. Выравнивание нагрузок фаз в распределительных сетях 0,4 кВ</t>
  </si>
  <si>
    <t>4. Проведение обходов-осмотров, технического обслуживания оборудования</t>
  </si>
  <si>
    <t>СН-2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</si>
  <si>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</si>
  <si>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официальном сайте ООО «Энергосеть» размешены паспорта услуг  по передаче электрической энергии, технологическому присоединению и организации учета электрической энергии.</t>
  </si>
  <si>
    <t>8 800-550-18-60</t>
  </si>
  <si>
    <t>ООО "Энергосеть"</t>
  </si>
  <si>
    <t>г.Ульяновск, ул.А.Матросова, д.24А</t>
  </si>
  <si>
    <t>понедельник-четверг                             08.00-17.00, пятница         08.00-16.00         (перерыв на обед 12.00 -13.00)                                      суббота, воскресенье – выходной</t>
  </si>
  <si>
    <t>бесхозяйные объекты электросетевого хозяства</t>
  </si>
  <si>
    <t>приборы учета с возможностью дистанционного сбора данных</t>
  </si>
  <si>
    <t>Уровень обслуживания по вопросам оформления техприсоединения</t>
  </si>
  <si>
    <t xml:space="preserve">http://www.ul-energoset.ru/standarty-raskritiya-informacii/39-2014-05-20-05-34-51 </t>
  </si>
  <si>
    <t xml:space="preserve">8 (8422) 42-29-92                               8-800 550 18 60
eset73@mail.ru               eset-pto@mail.ru
</t>
  </si>
  <si>
    <t>Инвестиционная программа не утверждалась</t>
  </si>
  <si>
    <t xml:space="preserve"> </t>
  </si>
  <si>
    <t>2017 год</t>
  </si>
  <si>
    <t>Информация о качестве обслуживания потребителей 
ООО «Энергосеть» за 2018 год</t>
  </si>
  <si>
    <t>2018год</t>
  </si>
  <si>
    <t>2018 год</t>
  </si>
  <si>
    <t>п. 2.3 в течение 2019 года</t>
  </si>
  <si>
    <t>2018 г.</t>
  </si>
  <si>
    <t>+</t>
  </si>
  <si>
    <t xml:space="preserve"> 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</si>
</sst>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%"/>
    <numFmt numFmtId="166" formatCode="0.0"/>
    <numFmt numFmtId="167" formatCode="_-* #,##0_р_._-;\-* #,##0_р_._-;_-* &quot;-&quot;??_р_._-;_-@_-"/>
    <numFmt numFmtId="168" formatCode="#,##0_ ;\-#,##0\ 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1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D0D0D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" fontId="6" fillId="28" borderId="6" applyBorder="0">
      <alignment horizontal="right"/>
      <protection/>
    </xf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0" fontId="57" fillId="0" borderId="11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justify" vertical="top" wrapText="1"/>
    </xf>
    <xf numFmtId="0" fontId="0" fillId="0" borderId="0" xfId="0" applyBorder="1" applyAlignment="1">
      <alignment horizontal="center" textRotation="90"/>
    </xf>
    <xf numFmtId="0" fontId="0" fillId="0" borderId="6" xfId="0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57" fillId="0" borderId="12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57" fillId="0" borderId="13" xfId="0" applyFont="1" applyBorder="1" applyAlignment="1">
      <alignment horizontal="center" vertical="top" wrapText="1"/>
    </xf>
    <xf numFmtId="0" fontId="39" fillId="0" borderId="0" xfId="56">
      <alignment/>
      <protection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60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57" fillId="0" borderId="0" xfId="0" applyFont="1" applyAlignment="1">
      <alignment horizontal="right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9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0" fontId="59" fillId="0" borderId="0" xfId="0" applyFont="1" applyBorder="1" applyAlignment="1">
      <alignment horizontal="center" vertical="center" wrapText="1"/>
    </xf>
    <xf numFmtId="9" fontId="61" fillId="0" borderId="0" xfId="61" applyFont="1" applyBorder="1" applyAlignment="1">
      <alignment horizontal="center" vertical="top" wrapText="1"/>
    </xf>
    <xf numFmtId="0" fontId="4" fillId="0" borderId="6" xfId="54" applyFont="1" applyFill="1" applyBorder="1" applyAlignment="1">
      <alignment horizontal="left" vertical="center"/>
      <protection/>
    </xf>
    <xf numFmtId="0" fontId="59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vertical="center"/>
      <protection/>
    </xf>
    <xf numFmtId="0" fontId="57" fillId="0" borderId="21" xfId="0" applyFont="1" applyBorder="1" applyAlignment="1">
      <alignment horizontal="center" vertical="center" wrapText="1"/>
    </xf>
    <xf numFmtId="0" fontId="8" fillId="0" borderId="0" xfId="57">
      <alignment/>
      <protection/>
    </xf>
    <xf numFmtId="165" fontId="57" fillId="0" borderId="11" xfId="6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5" fontId="0" fillId="0" borderId="11" xfId="61" applyNumberFormat="1" applyFont="1" applyBorder="1" applyAlignment="1">
      <alignment horizontal="center" vertical="center" wrapText="1"/>
    </xf>
    <xf numFmtId="9" fontId="60" fillId="0" borderId="20" xfId="61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5" fontId="57" fillId="0" borderId="11" xfId="61" applyNumberFormat="1" applyFont="1" applyFill="1" applyBorder="1" applyAlignment="1">
      <alignment horizontal="center" vertical="center" wrapText="1"/>
    </xf>
    <xf numFmtId="0" fontId="8" fillId="0" borderId="0" xfId="57" applyFill="1" applyBorder="1" applyAlignment="1">
      <alignment horizontal="center" vertical="center" wrapText="1"/>
      <protection/>
    </xf>
    <xf numFmtId="0" fontId="63" fillId="0" borderId="17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9" fillId="0" borderId="0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 vertical="center" wrapText="1"/>
      <protection/>
    </xf>
    <xf numFmtId="43" fontId="9" fillId="0" borderId="15" xfId="57" applyNumberFormat="1" applyFont="1" applyBorder="1" applyAlignment="1">
      <alignment vertical="center"/>
      <protection/>
    </xf>
    <xf numFmtId="0" fontId="9" fillId="0" borderId="15" xfId="57" applyFont="1" applyBorder="1">
      <alignment/>
      <protection/>
    </xf>
    <xf numFmtId="0" fontId="63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5" fillId="0" borderId="14" xfId="0" applyFont="1" applyBorder="1" applyAlignment="1">
      <alignment vertical="top" wrapText="1"/>
    </xf>
    <xf numFmtId="0" fontId="65" fillId="0" borderId="15" xfId="0" applyFont="1" applyBorder="1" applyAlignment="1">
      <alignment horizontal="justify" vertical="top" wrapText="1"/>
    </xf>
    <xf numFmtId="0" fontId="65" fillId="0" borderId="11" xfId="0" applyFont="1" applyBorder="1" applyAlignment="1">
      <alignment horizontal="justify" vertical="top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vertical="top" wrapText="1"/>
    </xf>
    <xf numFmtId="0" fontId="65" fillId="0" borderId="11" xfId="0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60" fillId="0" borderId="20" xfId="61" applyNumberFormat="1" applyFont="1" applyBorder="1" applyAlignment="1">
      <alignment horizontal="center" vertical="center" wrapText="1"/>
    </xf>
    <xf numFmtId="166" fontId="60" fillId="0" borderId="20" xfId="61" applyNumberFormat="1" applyFont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166" fontId="0" fillId="0" borderId="11" xfId="6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7" fillId="0" borderId="11" xfId="61" applyNumberFormat="1" applyFont="1" applyFill="1" applyBorder="1" applyAlignment="1">
      <alignment horizontal="center" vertical="center" wrapText="1"/>
    </xf>
    <xf numFmtId="2" fontId="57" fillId="0" borderId="11" xfId="61" applyNumberFormat="1" applyFont="1" applyBorder="1" applyAlignment="1">
      <alignment horizontal="center" vertical="center" wrapText="1"/>
    </xf>
    <xf numFmtId="166" fontId="57" fillId="0" borderId="11" xfId="61" applyNumberFormat="1" applyFont="1" applyFill="1" applyBorder="1" applyAlignment="1">
      <alignment horizontal="center" vertical="center" wrapText="1"/>
    </xf>
    <xf numFmtId="166" fontId="57" fillId="0" borderId="11" xfId="61" applyNumberFormat="1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wrapText="1"/>
    </xf>
    <xf numFmtId="0" fontId="66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9" fillId="0" borderId="6" xfId="56" applyFont="1" applyFill="1" applyBorder="1" applyAlignment="1">
      <alignment horizontal="center"/>
      <protection/>
    </xf>
    <xf numFmtId="0" fontId="39" fillId="0" borderId="20" xfId="56" applyFont="1" applyFill="1" applyBorder="1" applyAlignment="1">
      <alignment horizontal="center"/>
      <protection/>
    </xf>
    <xf numFmtId="0" fontId="66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56" applyFont="1" applyFill="1" applyBorder="1" applyAlignment="1">
      <alignment horizontal="center"/>
      <protection/>
    </xf>
    <xf numFmtId="166" fontId="0" fillId="0" borderId="31" xfId="56" applyNumberFormat="1" applyFont="1" applyFill="1" applyBorder="1" applyAlignment="1">
      <alignment horizont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56" applyFont="1" applyBorder="1" applyAlignment="1">
      <alignment horizontal="center" vertical="center" wrapText="1"/>
      <protection/>
    </xf>
    <xf numFmtId="0" fontId="0" fillId="0" borderId="35" xfId="56" applyFont="1" applyBorder="1" applyAlignment="1">
      <alignment horizontal="center" vertical="center"/>
      <protection/>
    </xf>
    <xf numFmtId="0" fontId="0" fillId="0" borderId="32" xfId="56" applyFont="1" applyBorder="1" applyAlignment="1">
      <alignment horizontal="center" vertical="center" wrapText="1"/>
      <protection/>
    </xf>
    <xf numFmtId="0" fontId="0" fillId="0" borderId="36" xfId="56" applyFont="1" applyBorder="1" applyAlignment="1">
      <alignment wrapText="1"/>
      <protection/>
    </xf>
    <xf numFmtId="0" fontId="0" fillId="0" borderId="30" xfId="56" applyFont="1" applyBorder="1" applyAlignment="1">
      <alignment horizontal="center"/>
      <protection/>
    </xf>
    <xf numFmtId="0" fontId="0" fillId="0" borderId="16" xfId="56" applyFont="1" applyBorder="1">
      <alignment/>
      <protection/>
    </xf>
    <xf numFmtId="0" fontId="0" fillId="0" borderId="6" xfId="56" applyFont="1" applyBorder="1" applyAlignment="1">
      <alignment horizontal="center"/>
      <protection/>
    </xf>
    <xf numFmtId="166" fontId="0" fillId="0" borderId="31" xfId="56" applyNumberFormat="1" applyFont="1" applyBorder="1" applyAlignment="1">
      <alignment horizontal="center"/>
      <protection/>
    </xf>
    <xf numFmtId="166" fontId="0" fillId="0" borderId="20" xfId="56" applyNumberFormat="1" applyFont="1" applyBorder="1" applyAlignment="1">
      <alignment horizontal="center"/>
      <protection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3" fontId="0" fillId="0" borderId="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right" vertical="center" wrapText="1"/>
    </xf>
    <xf numFmtId="0" fontId="67" fillId="0" borderId="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 vertical="center"/>
    </xf>
    <xf numFmtId="0" fontId="8" fillId="0" borderId="0" xfId="57" applyFill="1">
      <alignment/>
      <protection/>
    </xf>
    <xf numFmtId="0" fontId="10" fillId="0" borderId="0" xfId="57" applyFont="1" applyFill="1" applyBorder="1" applyAlignment="1">
      <alignment horizontal="center"/>
      <protection/>
    </xf>
    <xf numFmtId="2" fontId="61" fillId="0" borderId="6" xfId="0" applyNumberFormat="1" applyFont="1" applyFill="1" applyBorder="1" applyAlignment="1">
      <alignment horizontal="center" vertical="center" wrapText="1"/>
    </xf>
    <xf numFmtId="2" fontId="60" fillId="0" borderId="6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 quotePrefix="1">
      <alignment horizontal="center" vertical="center" wrapText="1"/>
    </xf>
    <xf numFmtId="0" fontId="0" fillId="0" borderId="37" xfId="56" applyFont="1" applyBorder="1">
      <alignment/>
      <protection/>
    </xf>
    <xf numFmtId="0" fontId="0" fillId="0" borderId="37" xfId="56" applyFont="1" applyBorder="1" applyAlignment="1" quotePrefix="1">
      <alignment horizontal="left" wrapText="1"/>
      <protection/>
    </xf>
    <xf numFmtId="0" fontId="0" fillId="0" borderId="6" xfId="56" applyFont="1" applyBorder="1" applyAlignment="1">
      <alignment horizontal="center" wrapText="1"/>
      <protection/>
    </xf>
    <xf numFmtId="166" fontId="0" fillId="0" borderId="20" xfId="56" applyNumberFormat="1" applyFont="1" applyBorder="1" applyAlignment="1">
      <alignment horizontal="center" wrapText="1"/>
      <protection/>
    </xf>
    <xf numFmtId="0" fontId="0" fillId="0" borderId="38" xfId="56" applyFont="1" applyBorder="1" applyAlignment="1">
      <alignment wrapText="1"/>
      <protection/>
    </xf>
    <xf numFmtId="0" fontId="0" fillId="0" borderId="39" xfId="56" applyFont="1" applyBorder="1" applyAlignment="1">
      <alignment horizontal="center"/>
      <protection/>
    </xf>
    <xf numFmtId="166" fontId="0" fillId="0" borderId="40" xfId="56" applyNumberFormat="1" applyFont="1" applyBorder="1" applyAlignment="1">
      <alignment horizontal="center"/>
      <protection/>
    </xf>
    <xf numFmtId="0" fontId="0" fillId="0" borderId="6" xfId="0" applyFont="1" applyBorder="1" applyAlignment="1" quotePrefix="1">
      <alignment horizontal="left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0" fillId="34" borderId="6" xfId="0" applyFill="1" applyBorder="1" applyAlignment="1">
      <alignment horizontal="center"/>
    </xf>
    <xf numFmtId="2" fontId="0" fillId="34" borderId="6" xfId="0" applyNumberForma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horizontal="center" vertical="center" wrapText="1"/>
    </xf>
    <xf numFmtId="2" fontId="0" fillId="34" borderId="20" xfId="0" applyNumberFormat="1" applyFont="1" applyFill="1" applyBorder="1" applyAlignment="1">
      <alignment horizontal="center" vertical="center" wrapText="1"/>
    </xf>
    <xf numFmtId="167" fontId="0" fillId="34" borderId="6" xfId="0" applyNumberFormat="1" applyFont="1" applyFill="1" applyBorder="1" applyAlignment="1">
      <alignment wrapText="1"/>
    </xf>
    <xf numFmtId="2" fontId="0" fillId="34" borderId="20" xfId="0" applyNumberFormat="1" applyFont="1" applyFill="1" applyBorder="1" applyAlignment="1">
      <alignment horizontal="center" wrapText="1"/>
    </xf>
    <xf numFmtId="0" fontId="69" fillId="34" borderId="6" xfId="0" applyFont="1" applyFill="1" applyBorder="1" applyAlignment="1">
      <alignment horizontal="center" vertical="center" wrapText="1"/>
    </xf>
    <xf numFmtId="2" fontId="69" fillId="34" borderId="20" xfId="0" applyNumberFormat="1" applyFont="1" applyFill="1" applyBorder="1" applyAlignment="1">
      <alignment horizontal="center" vertical="center" wrapText="1"/>
    </xf>
    <xf numFmtId="0" fontId="67" fillId="34" borderId="6" xfId="0" applyFont="1" applyFill="1" applyBorder="1" applyAlignment="1">
      <alignment horizontal="center" vertical="center" wrapText="1"/>
    </xf>
    <xf numFmtId="2" fontId="67" fillId="34" borderId="20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2" fontId="69" fillId="34" borderId="22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left" vertical="center"/>
    </xf>
    <xf numFmtId="0" fontId="4" fillId="0" borderId="31" xfId="0" applyFont="1" applyFill="1" applyBorder="1" applyAlignment="1" quotePrefix="1">
      <alignment horizontal="center" vertical="center" wrapText="1"/>
    </xf>
    <xf numFmtId="0" fontId="9" fillId="34" borderId="15" xfId="57" applyFont="1" applyFill="1" applyBorder="1" applyAlignment="1">
      <alignment horizontal="center"/>
      <protection/>
    </xf>
    <xf numFmtId="14" fontId="9" fillId="34" borderId="15" xfId="57" applyNumberFormat="1" applyFont="1" applyFill="1" applyBorder="1" applyAlignment="1">
      <alignment horizontal="center" vertical="center"/>
      <protection/>
    </xf>
    <xf numFmtId="0" fontId="8" fillId="34" borderId="15" xfId="57" applyFill="1" applyBorder="1">
      <alignment/>
      <protection/>
    </xf>
    <xf numFmtId="0" fontId="8" fillId="34" borderId="15" xfId="57" applyFill="1" applyBorder="1" applyAlignment="1">
      <alignment horizontal="center" vertical="center"/>
      <protection/>
    </xf>
    <xf numFmtId="0" fontId="8" fillId="34" borderId="0" xfId="57" applyFill="1">
      <alignment/>
      <protection/>
    </xf>
    <xf numFmtId="0" fontId="9" fillId="34" borderId="15" xfId="57" applyFont="1" applyFill="1" applyBorder="1" applyAlignment="1">
      <alignment horizontal="center" vertical="center" textRotation="90" wrapText="1"/>
      <protection/>
    </xf>
    <xf numFmtId="0" fontId="9" fillId="34" borderId="15" xfId="57" applyFont="1" applyFill="1" applyBorder="1" applyAlignment="1">
      <alignment horizontal="center" vertical="center" wrapText="1"/>
      <protection/>
    </xf>
    <xf numFmtId="14" fontId="9" fillId="34" borderId="15" xfId="57" applyNumberFormat="1" applyFont="1" applyFill="1" applyBorder="1" applyAlignment="1">
      <alignment horizontal="center" vertical="center" wrapText="1"/>
      <protection/>
    </xf>
    <xf numFmtId="0" fontId="9" fillId="34" borderId="15" xfId="57" applyFont="1" applyFill="1" applyBorder="1" applyAlignment="1">
      <alignment horizontal="center" wrapText="1"/>
      <protection/>
    </xf>
    <xf numFmtId="16" fontId="9" fillId="34" borderId="15" xfId="57" applyNumberFormat="1" applyFont="1" applyFill="1" applyBorder="1" applyAlignment="1">
      <alignment horizontal="center" vertical="center"/>
      <protection/>
    </xf>
    <xf numFmtId="0" fontId="9" fillId="34" borderId="15" xfId="57" applyFont="1" applyFill="1" applyBorder="1" applyAlignment="1">
      <alignment horizontal="center" vertical="center"/>
      <protection/>
    </xf>
    <xf numFmtId="0" fontId="8" fillId="34" borderId="0" xfId="57" applyFill="1" applyAlignment="1">
      <alignment horizontal="center"/>
      <protection/>
    </xf>
    <xf numFmtId="0" fontId="8" fillId="34" borderId="15" xfId="57" applyFill="1" applyBorder="1" applyAlignment="1">
      <alignment horizontal="center"/>
      <protection/>
    </xf>
    <xf numFmtId="0" fontId="8" fillId="34" borderId="0" xfId="57" applyFill="1" applyAlignment="1">
      <alignment horizontal="center" vertical="center"/>
      <protection/>
    </xf>
    <xf numFmtId="0" fontId="9" fillId="34" borderId="15" xfId="57" applyFont="1" applyFill="1" applyBorder="1" applyAlignment="1" quotePrefix="1">
      <alignment horizontal="center" vertical="center"/>
      <protection/>
    </xf>
    <xf numFmtId="0" fontId="8" fillId="34" borderId="0" xfId="57" applyFill="1" applyAlignment="1">
      <alignment vertical="center"/>
      <protection/>
    </xf>
    <xf numFmtId="0" fontId="59" fillId="0" borderId="0" xfId="0" applyFont="1" applyAlignment="1" quotePrefix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59" fillId="0" borderId="0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8" fillId="0" borderId="5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5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7" fillId="0" borderId="53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54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55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 wrapText="1"/>
    </xf>
    <xf numFmtId="49" fontId="57" fillId="0" borderId="53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65" fillId="0" borderId="5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3" fontId="65" fillId="0" borderId="53" xfId="0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 quotePrefix="1">
      <alignment horizontal="left" vertical="center" wrapText="1"/>
    </xf>
    <xf numFmtId="0" fontId="44" fillId="0" borderId="0" xfId="42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15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70" fillId="0" borderId="17" xfId="0" applyFont="1" applyBorder="1" applyAlignment="1">
      <alignment horizontal="center"/>
    </xf>
    <xf numFmtId="0" fontId="57" fillId="0" borderId="53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l-energoset.ru/standarty-raskritiya-informacii/39-2014-05-20-05-34-51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2">
      <selection activeCell="N22" sqref="N22"/>
    </sheetView>
  </sheetViews>
  <sheetFormatPr defaultColWidth="9.00390625" defaultRowHeight="15.75"/>
  <sheetData>
    <row r="1" ht="15.75">
      <c r="I1" s="37" t="s">
        <v>159</v>
      </c>
    </row>
    <row r="2" ht="15.75">
      <c r="I2" s="37" t="s">
        <v>160</v>
      </c>
    </row>
    <row r="3" ht="15.75">
      <c r="I3" s="37" t="s">
        <v>161</v>
      </c>
    </row>
    <row r="4" ht="15.75">
      <c r="I4" s="37" t="s">
        <v>162</v>
      </c>
    </row>
    <row r="5" ht="15.75">
      <c r="I5" s="37" t="s">
        <v>163</v>
      </c>
    </row>
    <row r="11" spans="1:9" ht="39" customHeight="1">
      <c r="A11" s="236" t="s">
        <v>262</v>
      </c>
      <c r="B11" s="237"/>
      <c r="C11" s="237"/>
      <c r="D11" s="237"/>
      <c r="E11" s="237"/>
      <c r="F11" s="237"/>
      <c r="G11" s="237"/>
      <c r="H11" s="237"/>
      <c r="I11" s="237"/>
    </row>
  </sheetData>
  <sheetProtection/>
  <mergeCells count="1"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37" t="s">
        <v>185</v>
      </c>
      <c r="B3" s="23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4" ht="32.25" customHeight="1">
      <c r="A5" s="269" t="s">
        <v>228</v>
      </c>
      <c r="B5" s="269"/>
      <c r="D5" s="175"/>
    </row>
    <row r="6" spans="1:4" ht="30.75" customHeight="1">
      <c r="A6" s="268" t="s">
        <v>229</v>
      </c>
      <c r="B6" s="268"/>
      <c r="D6" s="175"/>
    </row>
    <row r="7" spans="1:4" ht="30.75" customHeight="1">
      <c r="A7" s="268" t="s">
        <v>230</v>
      </c>
      <c r="B7" s="268"/>
      <c r="D7" s="175"/>
    </row>
    <row r="8" spans="1:4" ht="46.5" customHeight="1">
      <c r="A8" s="268" t="s">
        <v>231</v>
      </c>
      <c r="B8" s="268"/>
      <c r="D8" s="175"/>
    </row>
    <row r="10" spans="1:2" ht="15" customHeight="1">
      <c r="A10" s="59"/>
      <c r="B10" s="58"/>
    </row>
    <row r="11" spans="1:2" ht="51" customHeight="1">
      <c r="A11" s="238" t="s">
        <v>186</v>
      </c>
      <c r="B11" s="238"/>
    </row>
    <row r="12" spans="1:2" ht="18.75">
      <c r="A12" s="71"/>
      <c r="B12" s="18"/>
    </row>
    <row r="13" spans="1:2" ht="15.75">
      <c r="A13" s="265" t="s">
        <v>232</v>
      </c>
      <c r="B13" s="265"/>
    </row>
  </sheetData>
  <sheetProtection/>
  <mergeCells count="7">
    <mergeCell ref="A13:B13"/>
    <mergeCell ref="A3:B3"/>
    <mergeCell ref="A11:B11"/>
    <mergeCell ref="A6:B6"/>
    <mergeCell ref="A5:B5"/>
    <mergeCell ref="A7:B7"/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84" r:id="rId1"/>
  <colBreaks count="1" manualBreakCount="1">
    <brk id="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0">
      <selection activeCell="S13" sqref="S13"/>
    </sheetView>
  </sheetViews>
  <sheetFormatPr defaultColWidth="9.00390625" defaultRowHeight="15.75"/>
  <cols>
    <col min="1" max="1" width="9.00390625" style="11" customWidth="1"/>
    <col min="2" max="2" width="42.75390625" style="0" customWidth="1"/>
    <col min="3" max="3" width="8.375" style="0" customWidth="1"/>
    <col min="4" max="4" width="7.875" style="0" customWidth="1"/>
    <col min="5" max="5" width="11.50390625" style="0" customWidth="1"/>
    <col min="6" max="6" width="7.875" style="0" customWidth="1"/>
    <col min="7" max="7" width="8.00390625" style="0" customWidth="1"/>
    <col min="8" max="8" width="11.875" style="0" customWidth="1"/>
    <col min="9" max="10" width="7.625" style="0" customWidth="1"/>
    <col min="11" max="11" width="12.00390625" style="0" customWidth="1"/>
    <col min="12" max="12" width="7.75390625" style="0" customWidth="1"/>
    <col min="13" max="13" width="7.625" style="0" customWidth="1"/>
    <col min="14" max="14" width="12.125" style="0" customWidth="1"/>
    <col min="15" max="15" width="7.75390625" style="0" customWidth="1"/>
    <col min="16" max="16" width="7.25390625" style="0" customWidth="1"/>
    <col min="17" max="17" width="12.00390625" style="0" customWidth="1"/>
  </cols>
  <sheetData>
    <row r="2" spans="1:18" ht="15.75">
      <c r="A2" s="258" t="s">
        <v>187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6.5" thickBot="1">
      <c r="A3" s="55"/>
      <c r="B3" s="5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5"/>
    </row>
    <row r="4" spans="1:18" ht="16.5" thickBot="1">
      <c r="A4" s="270" t="s">
        <v>0</v>
      </c>
      <c r="B4" s="273" t="s">
        <v>1</v>
      </c>
      <c r="C4" s="275" t="s">
        <v>64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278" t="s">
        <v>65</v>
      </c>
    </row>
    <row r="5" spans="1:18" ht="16.5" thickBot="1">
      <c r="A5" s="271"/>
      <c r="B5" s="274"/>
      <c r="C5" s="275" t="s">
        <v>66</v>
      </c>
      <c r="D5" s="276"/>
      <c r="E5" s="277"/>
      <c r="F5" s="275" t="s">
        <v>67</v>
      </c>
      <c r="G5" s="276"/>
      <c r="H5" s="277"/>
      <c r="I5" s="275" t="s">
        <v>68</v>
      </c>
      <c r="J5" s="276"/>
      <c r="K5" s="277"/>
      <c r="L5" s="275" t="s">
        <v>69</v>
      </c>
      <c r="M5" s="276"/>
      <c r="N5" s="277"/>
      <c r="O5" s="275" t="s">
        <v>70</v>
      </c>
      <c r="P5" s="276"/>
      <c r="Q5" s="277"/>
      <c r="R5" s="279"/>
    </row>
    <row r="6" spans="1:18" ht="63.75" thickBot="1">
      <c r="A6" s="272"/>
      <c r="B6" s="267"/>
      <c r="C6" s="63">
        <v>2017</v>
      </c>
      <c r="D6" s="63">
        <v>2018</v>
      </c>
      <c r="E6" s="63" t="s">
        <v>71</v>
      </c>
      <c r="F6" s="63">
        <v>2017</v>
      </c>
      <c r="G6" s="63">
        <v>2018</v>
      </c>
      <c r="H6" s="63" t="s">
        <v>71</v>
      </c>
      <c r="I6" s="63">
        <v>2017</v>
      </c>
      <c r="J6" s="63">
        <v>2018</v>
      </c>
      <c r="K6" s="63" t="s">
        <v>71</v>
      </c>
      <c r="L6" s="63">
        <v>2017</v>
      </c>
      <c r="M6" s="63">
        <v>2018</v>
      </c>
      <c r="N6" s="63" t="s">
        <v>71</v>
      </c>
      <c r="O6" s="63">
        <v>2017</v>
      </c>
      <c r="P6" s="63">
        <v>2018</v>
      </c>
      <c r="Q6" s="63" t="s">
        <v>71</v>
      </c>
      <c r="R6" s="64"/>
    </row>
    <row r="7" spans="1:18" ht="16.5" thickBot="1">
      <c r="A7" s="1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ht="32.25" thickBot="1">
      <c r="A8" s="12">
        <v>1</v>
      </c>
      <c r="B8" s="7" t="s">
        <v>72</v>
      </c>
      <c r="C8" s="90">
        <v>39</v>
      </c>
      <c r="D8" s="90">
        <v>51</v>
      </c>
      <c r="E8" s="102">
        <f>(D8/C8)*100-100</f>
        <v>30.769230769230774</v>
      </c>
      <c r="F8" s="103">
        <v>0</v>
      </c>
      <c r="G8" s="103">
        <v>6</v>
      </c>
      <c r="H8" s="102">
        <v>100</v>
      </c>
      <c r="I8" s="103">
        <v>1</v>
      </c>
      <c r="J8" s="103">
        <v>2</v>
      </c>
      <c r="K8" s="102">
        <f>(J8/I8)*100-100</f>
        <v>100</v>
      </c>
      <c r="L8" s="103">
        <v>0</v>
      </c>
      <c r="M8" s="103">
        <v>0</v>
      </c>
      <c r="N8" s="102">
        <v>0</v>
      </c>
      <c r="O8" s="103">
        <v>0</v>
      </c>
      <c r="P8" s="103">
        <v>0</v>
      </c>
      <c r="Q8" s="102" t="s">
        <v>158</v>
      </c>
      <c r="R8" s="63">
        <f>D8+G8+J8+M8+P8</f>
        <v>59</v>
      </c>
    </row>
    <row r="9" spans="1:18" ht="63.75" thickBot="1">
      <c r="A9" s="12">
        <v>2</v>
      </c>
      <c r="B9" s="6" t="s">
        <v>73</v>
      </c>
      <c r="C9" s="90">
        <v>39</v>
      </c>
      <c r="D9" s="90">
        <v>51</v>
      </c>
      <c r="E9" s="102">
        <f>(D9/C9)*100-100</f>
        <v>30.769230769230774</v>
      </c>
      <c r="F9" s="103">
        <v>0</v>
      </c>
      <c r="G9" s="103">
        <v>6</v>
      </c>
      <c r="H9" s="102">
        <v>100</v>
      </c>
      <c r="I9" s="103">
        <v>1</v>
      </c>
      <c r="J9" s="103">
        <v>2</v>
      </c>
      <c r="K9" s="102">
        <f>(J9/I9)*100-100</f>
        <v>100</v>
      </c>
      <c r="L9" s="103">
        <v>0</v>
      </c>
      <c r="M9" s="103">
        <v>0</v>
      </c>
      <c r="N9" s="102">
        <v>0</v>
      </c>
      <c r="O9" s="103">
        <v>0</v>
      </c>
      <c r="P9" s="103">
        <v>0</v>
      </c>
      <c r="Q9" s="65" t="s">
        <v>158</v>
      </c>
      <c r="R9" s="63">
        <f>D9+G9+J9+M9+P9</f>
        <v>59</v>
      </c>
    </row>
    <row r="10" spans="1:18" ht="111" thickBot="1">
      <c r="A10" s="12">
        <v>3</v>
      </c>
      <c r="B10" s="6" t="s">
        <v>74</v>
      </c>
      <c r="C10" s="90">
        <v>0</v>
      </c>
      <c r="D10" s="90">
        <v>0</v>
      </c>
      <c r="E10" s="102" t="s">
        <v>158</v>
      </c>
      <c r="F10" s="103">
        <v>0</v>
      </c>
      <c r="G10" s="103">
        <v>0</v>
      </c>
      <c r="H10" s="102" t="s">
        <v>158</v>
      </c>
      <c r="I10" s="103">
        <v>0</v>
      </c>
      <c r="J10" s="103">
        <v>0</v>
      </c>
      <c r="K10" s="102" t="s">
        <v>158</v>
      </c>
      <c r="L10" s="103">
        <v>0</v>
      </c>
      <c r="M10" s="103">
        <v>0</v>
      </c>
      <c r="N10" s="102" t="s">
        <v>158</v>
      </c>
      <c r="O10" s="103">
        <v>0</v>
      </c>
      <c r="P10" s="103">
        <v>0</v>
      </c>
      <c r="Q10" s="65" t="s">
        <v>158</v>
      </c>
      <c r="R10" s="63" t="s">
        <v>158</v>
      </c>
    </row>
    <row r="11" spans="1:18" ht="16.5" thickBot="1">
      <c r="A11" s="12" t="s">
        <v>47</v>
      </c>
      <c r="B11" s="6" t="s">
        <v>75</v>
      </c>
      <c r="C11" s="90"/>
      <c r="D11" s="90"/>
      <c r="E11" s="102"/>
      <c r="F11" s="103"/>
      <c r="G11" s="103"/>
      <c r="H11" s="102"/>
      <c r="I11" s="103"/>
      <c r="J11" s="103"/>
      <c r="K11" s="102"/>
      <c r="L11" s="103"/>
      <c r="M11" s="103"/>
      <c r="N11" s="102"/>
      <c r="O11" s="103"/>
      <c r="P11" s="103"/>
      <c r="Q11" s="65"/>
      <c r="R11" s="63"/>
    </row>
    <row r="12" spans="1:18" ht="16.5" thickBot="1">
      <c r="A12" s="12" t="s">
        <v>48</v>
      </c>
      <c r="B12" s="6" t="s">
        <v>76</v>
      </c>
      <c r="C12" s="90"/>
      <c r="D12" s="90"/>
      <c r="E12" s="102"/>
      <c r="F12" s="103"/>
      <c r="G12" s="103"/>
      <c r="H12" s="102"/>
      <c r="I12" s="103"/>
      <c r="J12" s="103"/>
      <c r="K12" s="102"/>
      <c r="L12" s="103"/>
      <c r="M12" s="103"/>
      <c r="N12" s="102"/>
      <c r="O12" s="103"/>
      <c r="P12" s="103"/>
      <c r="Q12" s="65"/>
      <c r="R12" s="63"/>
    </row>
    <row r="13" spans="1:18" ht="63.75" thickBot="1">
      <c r="A13" s="12">
        <v>4</v>
      </c>
      <c r="B13" s="6" t="s">
        <v>77</v>
      </c>
      <c r="C13" s="90">
        <v>15</v>
      </c>
      <c r="D13" s="90">
        <v>15</v>
      </c>
      <c r="E13" s="102">
        <f>(D13/C13)*100-100</f>
        <v>0</v>
      </c>
      <c r="F13" s="103">
        <v>24</v>
      </c>
      <c r="G13" s="103">
        <v>24</v>
      </c>
      <c r="H13" s="102">
        <f>(G13/F13)*100-100</f>
        <v>0</v>
      </c>
      <c r="I13" s="103">
        <v>24</v>
      </c>
      <c r="J13" s="103">
        <v>24</v>
      </c>
      <c r="K13" s="102"/>
      <c r="L13" s="103">
        <v>24</v>
      </c>
      <c r="M13" s="103">
        <v>24</v>
      </c>
      <c r="N13" s="102"/>
      <c r="O13" s="103">
        <v>0</v>
      </c>
      <c r="P13" s="103">
        <v>0</v>
      </c>
      <c r="Q13" s="65" t="s">
        <v>158</v>
      </c>
      <c r="R13" s="63"/>
    </row>
    <row r="14" spans="1:18" ht="48" thickBot="1">
      <c r="A14" s="12">
        <v>5</v>
      </c>
      <c r="B14" s="6" t="s">
        <v>78</v>
      </c>
      <c r="C14" s="90">
        <v>39</v>
      </c>
      <c r="D14" s="90">
        <v>51</v>
      </c>
      <c r="E14" s="102">
        <f>(D14/C14)*100-100</f>
        <v>30.769230769230774</v>
      </c>
      <c r="F14" s="103">
        <v>0</v>
      </c>
      <c r="G14" s="103">
        <v>6</v>
      </c>
      <c r="H14" s="102">
        <v>100</v>
      </c>
      <c r="I14" s="103">
        <v>1</v>
      </c>
      <c r="J14" s="103">
        <v>2</v>
      </c>
      <c r="K14" s="102">
        <f>(J14/I14)*100-100</f>
        <v>100</v>
      </c>
      <c r="L14" s="103">
        <v>0</v>
      </c>
      <c r="M14" s="103">
        <v>0</v>
      </c>
      <c r="N14" s="102">
        <v>0</v>
      </c>
      <c r="O14" s="103">
        <v>0</v>
      </c>
      <c r="P14" s="103">
        <v>0</v>
      </c>
      <c r="Q14" s="65" t="s">
        <v>158</v>
      </c>
      <c r="R14" s="63">
        <f>D14+G14+J14+M14+P14</f>
        <v>59</v>
      </c>
    </row>
    <row r="15" spans="1:18" ht="48" thickBot="1">
      <c r="A15" s="12">
        <v>6</v>
      </c>
      <c r="B15" s="6" t="s">
        <v>79</v>
      </c>
      <c r="C15" s="90">
        <v>29</v>
      </c>
      <c r="D15" s="90">
        <v>42</v>
      </c>
      <c r="E15" s="102">
        <f>(D15/C15)*100-100</f>
        <v>44.82758620689654</v>
      </c>
      <c r="F15" s="103">
        <v>0</v>
      </c>
      <c r="G15" s="103">
        <v>0</v>
      </c>
      <c r="H15" s="102">
        <v>0</v>
      </c>
      <c r="I15" s="103">
        <v>0</v>
      </c>
      <c r="J15" s="103">
        <v>2</v>
      </c>
      <c r="K15" s="102">
        <v>100</v>
      </c>
      <c r="L15" s="103">
        <v>0</v>
      </c>
      <c r="M15" s="103">
        <v>2</v>
      </c>
      <c r="N15" s="102">
        <v>100</v>
      </c>
      <c r="O15" s="103">
        <v>0</v>
      </c>
      <c r="P15" s="103">
        <v>0</v>
      </c>
      <c r="Q15" s="65" t="s">
        <v>158</v>
      </c>
      <c r="R15" s="63">
        <f>D15+G15+J15+M15+P15</f>
        <v>46</v>
      </c>
    </row>
    <row r="16" spans="1:18" ht="111" thickBot="1">
      <c r="A16" s="12">
        <v>7</v>
      </c>
      <c r="B16" s="6" t="s">
        <v>80</v>
      </c>
      <c r="C16" s="90">
        <v>0</v>
      </c>
      <c r="D16" s="90">
        <v>0</v>
      </c>
      <c r="E16" s="102" t="s">
        <v>158</v>
      </c>
      <c r="F16" s="103">
        <v>0</v>
      </c>
      <c r="G16" s="103">
        <v>0</v>
      </c>
      <c r="H16" s="102" t="s">
        <v>158</v>
      </c>
      <c r="I16" s="103">
        <v>0</v>
      </c>
      <c r="J16" s="103">
        <v>0</v>
      </c>
      <c r="K16" s="102" t="s">
        <v>158</v>
      </c>
      <c r="L16" s="103">
        <v>0</v>
      </c>
      <c r="M16" s="103">
        <v>0</v>
      </c>
      <c r="N16" s="102" t="s">
        <v>158</v>
      </c>
      <c r="O16" s="103">
        <v>0</v>
      </c>
      <c r="P16" s="103">
        <v>0</v>
      </c>
      <c r="Q16" s="65" t="s">
        <v>158</v>
      </c>
      <c r="R16" s="63" t="s">
        <v>158</v>
      </c>
    </row>
    <row r="17" spans="1:18" ht="16.5" thickBot="1">
      <c r="A17" s="12" t="s">
        <v>146</v>
      </c>
      <c r="B17" s="6" t="s">
        <v>75</v>
      </c>
      <c r="C17" s="90"/>
      <c r="D17" s="90"/>
      <c r="E17" s="102"/>
      <c r="F17" s="103"/>
      <c r="G17" s="103"/>
      <c r="H17" s="102"/>
      <c r="I17" s="103"/>
      <c r="J17" s="103"/>
      <c r="K17" s="102"/>
      <c r="L17" s="103"/>
      <c r="M17" s="103"/>
      <c r="N17" s="102"/>
      <c r="O17" s="103"/>
      <c r="P17" s="103"/>
      <c r="Q17" s="65"/>
      <c r="R17" s="63"/>
    </row>
    <row r="18" spans="1:18" ht="16.5" thickBot="1">
      <c r="A18" s="12" t="s">
        <v>147</v>
      </c>
      <c r="B18" s="6" t="s">
        <v>81</v>
      </c>
      <c r="C18" s="90"/>
      <c r="D18" s="90"/>
      <c r="E18" s="102"/>
      <c r="F18" s="103"/>
      <c r="G18" s="103"/>
      <c r="H18" s="102"/>
      <c r="I18" s="103"/>
      <c r="J18" s="103"/>
      <c r="K18" s="102"/>
      <c r="L18" s="103"/>
      <c r="M18" s="103"/>
      <c r="N18" s="102"/>
      <c r="O18" s="103"/>
      <c r="P18" s="103"/>
      <c r="Q18" s="65"/>
      <c r="R18" s="63"/>
    </row>
    <row r="19" spans="1:18" ht="48" thickBot="1">
      <c r="A19" s="12">
        <v>8</v>
      </c>
      <c r="B19" s="6" t="s">
        <v>82</v>
      </c>
      <c r="C19" s="90">
        <v>110</v>
      </c>
      <c r="D19" s="90">
        <v>110</v>
      </c>
      <c r="E19" s="102" t="s">
        <v>158</v>
      </c>
      <c r="F19" s="103">
        <v>110</v>
      </c>
      <c r="G19" s="103">
        <v>110</v>
      </c>
      <c r="H19" s="102" t="s">
        <v>158</v>
      </c>
      <c r="I19" s="103"/>
      <c r="J19" s="103"/>
      <c r="K19" s="102"/>
      <c r="L19" s="103"/>
      <c r="M19" s="103"/>
      <c r="N19" s="102"/>
      <c r="O19" s="103"/>
      <c r="P19" s="103"/>
      <c r="Q19" s="65"/>
      <c r="R19" s="63">
        <v>110</v>
      </c>
    </row>
  </sheetData>
  <sheetProtection/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rintOptions/>
  <pageMargins left="0.37" right="0.36" top="0.7480314960629921" bottom="0.7480314960629921" header="0.31496062992125984" footer="0.31496062992125984"/>
  <pageSetup fitToHeight="1" fitToWidth="1" horizontalDpi="180" verticalDpi="18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3"/>
  <sheetViews>
    <sheetView view="pageBreakPreview" zoomScale="115" zoomScaleSheetLayoutView="115" zoomScalePageLayoutView="0" workbookViewId="0" topLeftCell="A1">
      <selection activeCell="A8" sqref="A8:A11"/>
    </sheetView>
  </sheetViews>
  <sheetFormatPr defaultColWidth="9.00390625" defaultRowHeight="15.75"/>
  <cols>
    <col min="1" max="1" width="20.625" style="0" customWidth="1"/>
    <col min="2" max="2" width="12.875" style="0" customWidth="1"/>
    <col min="3" max="3" width="10.625" style="0" customWidth="1"/>
  </cols>
  <sheetData>
    <row r="4" spans="1:11" ht="16.5" thickBot="1">
      <c r="A4" s="286" t="s">
        <v>95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38.25" customHeight="1" thickBot="1">
      <c r="A5" s="283" t="s">
        <v>83</v>
      </c>
      <c r="B5" s="285"/>
      <c r="C5" s="284"/>
      <c r="D5" s="283">
        <v>15</v>
      </c>
      <c r="E5" s="284"/>
      <c r="F5" s="283">
        <v>150</v>
      </c>
      <c r="G5" s="284"/>
      <c r="H5" s="283">
        <v>250</v>
      </c>
      <c r="I5" s="284"/>
      <c r="J5" s="283">
        <v>670</v>
      </c>
      <c r="K5" s="284"/>
    </row>
    <row r="6" spans="1:11" ht="16.5" thickBot="1">
      <c r="A6" s="283" t="s">
        <v>84</v>
      </c>
      <c r="B6" s="285"/>
      <c r="C6" s="284"/>
      <c r="D6" s="4" t="s">
        <v>85</v>
      </c>
      <c r="E6" s="4" t="s">
        <v>86</v>
      </c>
      <c r="F6" s="4" t="s">
        <v>85</v>
      </c>
      <c r="G6" s="4" t="s">
        <v>86</v>
      </c>
      <c r="H6" s="4" t="s">
        <v>85</v>
      </c>
      <c r="I6" s="4" t="s">
        <v>86</v>
      </c>
      <c r="J6" s="4" t="s">
        <v>85</v>
      </c>
      <c r="K6" s="4" t="s">
        <v>86</v>
      </c>
    </row>
    <row r="7" spans="1:11" ht="39" thickBot="1">
      <c r="A7" s="2" t="s">
        <v>87</v>
      </c>
      <c r="B7" s="4" t="s">
        <v>88</v>
      </c>
      <c r="C7" s="4" t="s">
        <v>89</v>
      </c>
      <c r="D7" s="1"/>
      <c r="E7" s="1"/>
      <c r="F7" s="1"/>
      <c r="G7" s="1"/>
      <c r="H7" s="1"/>
      <c r="I7" s="1"/>
      <c r="J7" s="1"/>
      <c r="K7" s="1"/>
    </row>
    <row r="8" spans="1:11" ht="16.5" thickBot="1">
      <c r="A8" s="280" t="s">
        <v>90</v>
      </c>
      <c r="B8" s="280" t="s">
        <v>91</v>
      </c>
      <c r="C8" s="9" t="s">
        <v>92</v>
      </c>
      <c r="D8" s="1"/>
      <c r="E8" s="1"/>
      <c r="F8" s="1"/>
      <c r="G8" s="1"/>
      <c r="H8" s="1"/>
      <c r="I8" s="1"/>
      <c r="J8" s="1"/>
      <c r="K8" s="1"/>
    </row>
    <row r="9" spans="1:11" ht="16.5" thickBot="1">
      <c r="A9" s="281"/>
      <c r="B9" s="282"/>
      <c r="C9" s="9" t="s">
        <v>93</v>
      </c>
      <c r="D9" s="1"/>
      <c r="E9" s="1"/>
      <c r="F9" s="1"/>
      <c r="G9" s="1"/>
      <c r="H9" s="1"/>
      <c r="I9" s="1"/>
      <c r="J9" s="1"/>
      <c r="K9" s="1"/>
    </row>
    <row r="10" spans="1:11" ht="16.5" thickBot="1">
      <c r="A10" s="281"/>
      <c r="B10" s="280" t="s">
        <v>94</v>
      </c>
      <c r="C10" s="9" t="s">
        <v>92</v>
      </c>
      <c r="D10" s="1"/>
      <c r="E10" s="1"/>
      <c r="F10" s="1"/>
      <c r="G10" s="1"/>
      <c r="H10" s="1"/>
      <c r="I10" s="1"/>
      <c r="J10" s="1"/>
      <c r="K10" s="1"/>
    </row>
    <row r="11" spans="1:11" ht="16.5" thickBot="1">
      <c r="A11" s="282"/>
      <c r="B11" s="282"/>
      <c r="C11" s="9" t="s">
        <v>93</v>
      </c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280">
        <v>750</v>
      </c>
      <c r="B12" s="280" t="s">
        <v>91</v>
      </c>
      <c r="C12" s="9" t="s">
        <v>92</v>
      </c>
      <c r="D12" s="1"/>
      <c r="E12" s="1"/>
      <c r="F12" s="1"/>
      <c r="G12" s="1"/>
      <c r="H12" s="1"/>
      <c r="I12" s="1"/>
      <c r="J12" s="1"/>
      <c r="K12" s="1"/>
    </row>
    <row r="13" spans="1:11" ht="16.5" thickBot="1">
      <c r="A13" s="281"/>
      <c r="B13" s="282"/>
      <c r="C13" s="9" t="s">
        <v>93</v>
      </c>
      <c r="D13" s="1"/>
      <c r="E13" s="1"/>
      <c r="F13" s="1"/>
      <c r="G13" s="1"/>
      <c r="H13" s="1"/>
      <c r="I13" s="1"/>
      <c r="J13" s="1"/>
      <c r="K13" s="1"/>
    </row>
    <row r="14" spans="1:11" ht="16.5" thickBot="1">
      <c r="A14" s="281"/>
      <c r="B14" s="280" t="s">
        <v>94</v>
      </c>
      <c r="C14" s="9" t="s">
        <v>92</v>
      </c>
      <c r="D14" s="1"/>
      <c r="E14" s="1"/>
      <c r="F14" s="1"/>
      <c r="G14" s="1"/>
      <c r="H14" s="1"/>
      <c r="I14" s="1"/>
      <c r="J14" s="1"/>
      <c r="K14" s="1"/>
    </row>
    <row r="15" spans="1:11" ht="16.5" thickBot="1">
      <c r="A15" s="282"/>
      <c r="B15" s="282"/>
      <c r="C15" s="9" t="s">
        <v>93</v>
      </c>
      <c r="D15" s="1"/>
      <c r="E15" s="1"/>
      <c r="F15" s="1"/>
      <c r="G15" s="1"/>
      <c r="H15" s="1"/>
      <c r="I15" s="1"/>
      <c r="J15" s="1"/>
      <c r="K15" s="1"/>
    </row>
    <row r="16" spans="1:11" ht="16.5" thickBot="1">
      <c r="A16" s="280">
        <v>1000</v>
      </c>
      <c r="B16" s="280" t="s">
        <v>91</v>
      </c>
      <c r="C16" s="9" t="s">
        <v>92</v>
      </c>
      <c r="D16" s="1"/>
      <c r="E16" s="1"/>
      <c r="F16" s="1"/>
      <c r="G16" s="1"/>
      <c r="H16" s="1"/>
      <c r="I16" s="1"/>
      <c r="J16" s="1"/>
      <c r="K16" s="1"/>
    </row>
    <row r="17" spans="1:11" ht="16.5" thickBot="1">
      <c r="A17" s="281"/>
      <c r="B17" s="282"/>
      <c r="C17" s="9" t="s">
        <v>93</v>
      </c>
      <c r="D17" s="1"/>
      <c r="E17" s="1"/>
      <c r="F17" s="1"/>
      <c r="G17" s="1"/>
      <c r="H17" s="1"/>
      <c r="I17" s="1"/>
      <c r="J17" s="1"/>
      <c r="K17" s="1"/>
    </row>
    <row r="18" spans="1:11" ht="16.5" thickBot="1">
      <c r="A18" s="281"/>
      <c r="B18" s="280" t="s">
        <v>94</v>
      </c>
      <c r="C18" s="9" t="s">
        <v>92</v>
      </c>
      <c r="D18" s="1"/>
      <c r="E18" s="1"/>
      <c r="F18" s="1"/>
      <c r="G18" s="1"/>
      <c r="H18" s="1"/>
      <c r="I18" s="1"/>
      <c r="J18" s="1"/>
      <c r="K18" s="1"/>
    </row>
    <row r="19" spans="1:11" ht="16.5" thickBot="1">
      <c r="A19" s="282"/>
      <c r="B19" s="282"/>
      <c r="C19" s="9" t="s">
        <v>93</v>
      </c>
      <c r="D19" s="1"/>
      <c r="E19" s="1"/>
      <c r="F19" s="1"/>
      <c r="G19" s="1"/>
      <c r="H19" s="1"/>
      <c r="I19" s="1"/>
      <c r="J19" s="1"/>
      <c r="K19" s="1"/>
    </row>
    <row r="20" spans="1:11" ht="16.5" thickBot="1">
      <c r="A20" s="280">
        <v>1250</v>
      </c>
      <c r="B20" s="280" t="s">
        <v>91</v>
      </c>
      <c r="C20" s="9" t="s">
        <v>92</v>
      </c>
      <c r="D20" s="1"/>
      <c r="E20" s="1"/>
      <c r="F20" s="1"/>
      <c r="G20" s="1"/>
      <c r="H20" s="1"/>
      <c r="I20" s="1"/>
      <c r="J20" s="1"/>
      <c r="K20" s="1"/>
    </row>
    <row r="21" spans="1:11" ht="16.5" thickBot="1">
      <c r="A21" s="281"/>
      <c r="B21" s="282"/>
      <c r="C21" s="9" t="s">
        <v>93</v>
      </c>
      <c r="D21" s="1"/>
      <c r="E21" s="1"/>
      <c r="F21" s="1"/>
      <c r="G21" s="1"/>
      <c r="H21" s="1"/>
      <c r="I21" s="1"/>
      <c r="J21" s="1"/>
      <c r="K21" s="1"/>
    </row>
    <row r="22" spans="1:11" ht="16.5" thickBot="1">
      <c r="A22" s="281"/>
      <c r="B22" s="280" t="s">
        <v>94</v>
      </c>
      <c r="C22" s="9" t="s">
        <v>92</v>
      </c>
      <c r="D22" s="1"/>
      <c r="E22" s="1"/>
      <c r="F22" s="1"/>
      <c r="G22" s="1"/>
      <c r="H22" s="1"/>
      <c r="I22" s="1"/>
      <c r="J22" s="1"/>
      <c r="K22" s="1"/>
    </row>
    <row r="23" spans="1:11" ht="16.5" thickBot="1">
      <c r="A23" s="282"/>
      <c r="B23" s="282"/>
      <c r="C23" s="9" t="s">
        <v>93</v>
      </c>
      <c r="D23" s="1"/>
      <c r="E23" s="1"/>
      <c r="F23" s="1"/>
      <c r="G23" s="1"/>
      <c r="H23" s="1"/>
      <c r="I23" s="1"/>
      <c r="J23" s="1"/>
      <c r="K23" s="1"/>
    </row>
  </sheetData>
  <sheetProtection/>
  <mergeCells count="19">
    <mergeCell ref="H5:I5"/>
    <mergeCell ref="J5:K5"/>
    <mergeCell ref="A6:C6"/>
    <mergeCell ref="A4:K4"/>
    <mergeCell ref="A16:A19"/>
    <mergeCell ref="B16:B17"/>
    <mergeCell ref="B18:B19"/>
    <mergeCell ref="A5:C5"/>
    <mergeCell ref="D5:E5"/>
    <mergeCell ref="F5:G5"/>
    <mergeCell ref="A20:A23"/>
    <mergeCell ref="B20:B21"/>
    <mergeCell ref="B22:B23"/>
    <mergeCell ref="A8:A11"/>
    <mergeCell ref="B8:B9"/>
    <mergeCell ref="B10:B11"/>
    <mergeCell ref="A12:A15"/>
    <mergeCell ref="B12:B13"/>
    <mergeCell ref="B14:B15"/>
  </mergeCells>
  <printOptions/>
  <pageMargins left="0.98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view="pageBreakPreview" zoomScaleSheetLayoutView="100" zoomScalePageLayoutView="0" workbookViewId="0" topLeftCell="A1">
      <selection activeCell="O16" sqref="O16"/>
    </sheetView>
  </sheetViews>
  <sheetFormatPr defaultColWidth="9.00390625" defaultRowHeight="15.75"/>
  <cols>
    <col min="1" max="1" width="14.375" style="61" customWidth="1"/>
    <col min="2" max="2" width="11.50390625" style="61" customWidth="1"/>
    <col min="3" max="3" width="10.50390625" style="61" customWidth="1"/>
    <col min="4" max="16384" width="9.00390625" style="61" customWidth="1"/>
  </cols>
  <sheetData>
    <row r="2" spans="1:11" ht="15.75">
      <c r="A2" s="291" t="s">
        <v>170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3.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41.25" customHeight="1" thickBot="1">
      <c r="A4" s="289" t="s">
        <v>83</v>
      </c>
      <c r="B4" s="289"/>
      <c r="C4" s="289"/>
      <c r="D4" s="292">
        <v>15</v>
      </c>
      <c r="E4" s="292"/>
      <c r="F4" s="292">
        <v>150</v>
      </c>
      <c r="G4" s="292"/>
      <c r="H4" s="292">
        <v>250</v>
      </c>
      <c r="I4" s="292"/>
      <c r="J4" s="292">
        <v>670</v>
      </c>
      <c r="K4" s="292"/>
    </row>
    <row r="5" spans="1:11" ht="26.25" customHeight="1" thickBot="1">
      <c r="A5" s="289" t="s">
        <v>84</v>
      </c>
      <c r="B5" s="289"/>
      <c r="C5" s="289"/>
      <c r="D5" s="73" t="s">
        <v>85</v>
      </c>
      <c r="E5" s="73" t="s">
        <v>86</v>
      </c>
      <c r="F5" s="73" t="s">
        <v>85</v>
      </c>
      <c r="G5" s="73" t="s">
        <v>86</v>
      </c>
      <c r="H5" s="73" t="s">
        <v>85</v>
      </c>
      <c r="I5" s="73" t="s">
        <v>86</v>
      </c>
      <c r="J5" s="73" t="s">
        <v>85</v>
      </c>
      <c r="K5" s="73" t="s">
        <v>86</v>
      </c>
    </row>
    <row r="6" spans="1:11" ht="51.75" thickBot="1">
      <c r="A6" s="74" t="s">
        <v>87</v>
      </c>
      <c r="B6" s="74" t="s">
        <v>88</v>
      </c>
      <c r="C6" s="74" t="s">
        <v>89</v>
      </c>
      <c r="D6" s="75"/>
      <c r="E6" s="75"/>
      <c r="F6" s="75"/>
      <c r="G6" s="75"/>
      <c r="H6" s="75"/>
      <c r="I6" s="75"/>
      <c r="J6" s="75"/>
      <c r="K6" s="75"/>
    </row>
    <row r="7" spans="1:11" ht="13.5" thickBot="1">
      <c r="A7" s="289" t="s">
        <v>90</v>
      </c>
      <c r="B7" s="290" t="s">
        <v>91</v>
      </c>
      <c r="C7" s="76" t="s">
        <v>92</v>
      </c>
      <c r="D7" s="75"/>
      <c r="E7" s="75"/>
      <c r="F7" s="75"/>
      <c r="G7" s="75"/>
      <c r="H7" s="75"/>
      <c r="I7" s="75"/>
      <c r="J7" s="75"/>
      <c r="K7" s="75"/>
    </row>
    <row r="8" spans="1:11" ht="13.5" thickBot="1">
      <c r="A8" s="289"/>
      <c r="B8" s="290"/>
      <c r="C8" s="76" t="s">
        <v>93</v>
      </c>
      <c r="D8" s="75"/>
      <c r="E8" s="75"/>
      <c r="F8" s="75"/>
      <c r="G8" s="75"/>
      <c r="H8" s="75"/>
      <c r="I8" s="75"/>
      <c r="J8" s="75"/>
      <c r="K8" s="75"/>
    </row>
    <row r="9" spans="1:11" ht="13.5" thickBot="1">
      <c r="A9" s="289"/>
      <c r="B9" s="290" t="s">
        <v>94</v>
      </c>
      <c r="C9" s="76" t="s">
        <v>92</v>
      </c>
      <c r="D9" s="75"/>
      <c r="E9" s="75"/>
      <c r="F9" s="75"/>
      <c r="G9" s="75"/>
      <c r="H9" s="75"/>
      <c r="I9" s="75"/>
      <c r="J9" s="75"/>
      <c r="K9" s="75"/>
    </row>
    <row r="10" spans="1:11" ht="13.5" thickBot="1">
      <c r="A10" s="289"/>
      <c r="B10" s="290"/>
      <c r="C10" s="76" t="s">
        <v>93</v>
      </c>
      <c r="D10" s="75"/>
      <c r="E10" s="75"/>
      <c r="F10" s="75"/>
      <c r="G10" s="75"/>
      <c r="H10" s="75"/>
      <c r="I10" s="75"/>
      <c r="J10" s="75"/>
      <c r="K10" s="75"/>
    </row>
    <row r="11" spans="1:11" ht="13.5" thickBot="1">
      <c r="A11" s="289" t="s">
        <v>171</v>
      </c>
      <c r="B11" s="290" t="s">
        <v>91</v>
      </c>
      <c r="C11" s="76" t="s">
        <v>92</v>
      </c>
      <c r="D11" s="75"/>
      <c r="E11" s="75"/>
      <c r="F11" s="75"/>
      <c r="G11" s="75"/>
      <c r="H11" s="75"/>
      <c r="I11" s="75"/>
      <c r="J11" s="75"/>
      <c r="K11" s="75"/>
    </row>
    <row r="12" spans="1:11" ht="13.5" thickBot="1">
      <c r="A12" s="289"/>
      <c r="B12" s="290"/>
      <c r="C12" s="76" t="s">
        <v>93</v>
      </c>
      <c r="D12" s="75"/>
      <c r="E12" s="75"/>
      <c r="F12" s="75"/>
      <c r="G12" s="75"/>
      <c r="H12" s="75"/>
      <c r="I12" s="75"/>
      <c r="J12" s="75"/>
      <c r="K12" s="75"/>
    </row>
    <row r="13" spans="1:11" ht="13.5" thickBot="1">
      <c r="A13" s="289"/>
      <c r="B13" s="290" t="s">
        <v>94</v>
      </c>
      <c r="C13" s="76" t="s">
        <v>92</v>
      </c>
      <c r="D13" s="75"/>
      <c r="E13" s="75"/>
      <c r="F13" s="75"/>
      <c r="G13" s="75"/>
      <c r="H13" s="75"/>
      <c r="I13" s="75"/>
      <c r="J13" s="75"/>
      <c r="K13" s="75"/>
    </row>
    <row r="14" spans="1:11" ht="13.5" thickBot="1">
      <c r="A14" s="289"/>
      <c r="B14" s="290"/>
      <c r="C14" s="76" t="s">
        <v>93</v>
      </c>
      <c r="D14" s="75"/>
      <c r="E14" s="75"/>
      <c r="F14" s="75"/>
      <c r="G14" s="75"/>
      <c r="H14" s="75"/>
      <c r="I14" s="75"/>
      <c r="J14" s="75"/>
      <c r="K14" s="75"/>
    </row>
    <row r="15" spans="1:11" ht="13.5" thickBot="1">
      <c r="A15" s="289" t="s">
        <v>172</v>
      </c>
      <c r="B15" s="290" t="s">
        <v>91</v>
      </c>
      <c r="C15" s="76" t="s">
        <v>92</v>
      </c>
      <c r="D15" s="75"/>
      <c r="E15" s="75"/>
      <c r="F15" s="75"/>
      <c r="G15" s="75"/>
      <c r="H15" s="75"/>
      <c r="I15" s="75"/>
      <c r="J15" s="75"/>
      <c r="K15" s="75"/>
    </row>
    <row r="16" spans="1:11" ht="13.5" thickBot="1">
      <c r="A16" s="289"/>
      <c r="B16" s="290"/>
      <c r="C16" s="76" t="s">
        <v>93</v>
      </c>
      <c r="D16" s="75"/>
      <c r="E16" s="75"/>
      <c r="F16" s="75"/>
      <c r="G16" s="75"/>
      <c r="H16" s="75"/>
      <c r="I16" s="75"/>
      <c r="J16" s="75"/>
      <c r="K16" s="75"/>
    </row>
    <row r="17" spans="1:11" ht="13.5" thickBot="1">
      <c r="A17" s="289"/>
      <c r="B17" s="290" t="s">
        <v>94</v>
      </c>
      <c r="C17" s="76" t="s">
        <v>92</v>
      </c>
      <c r="D17" s="75"/>
      <c r="E17" s="75"/>
      <c r="F17" s="75"/>
      <c r="G17" s="75"/>
      <c r="H17" s="75"/>
      <c r="I17" s="75"/>
      <c r="J17" s="75"/>
      <c r="K17" s="75"/>
    </row>
    <row r="18" spans="1:11" ht="13.5" thickBot="1">
      <c r="A18" s="289"/>
      <c r="B18" s="290"/>
      <c r="C18" s="76" t="s">
        <v>93</v>
      </c>
      <c r="D18" s="75"/>
      <c r="E18" s="75"/>
      <c r="F18" s="75"/>
      <c r="G18" s="75"/>
      <c r="H18" s="75"/>
      <c r="I18" s="75"/>
      <c r="J18" s="75"/>
      <c r="K18" s="75"/>
    </row>
    <row r="19" spans="1:11" ht="13.5" thickBot="1">
      <c r="A19" s="289">
        <v>1250</v>
      </c>
      <c r="B19" s="290" t="s">
        <v>91</v>
      </c>
      <c r="C19" s="76" t="s">
        <v>92</v>
      </c>
      <c r="D19" s="75"/>
      <c r="E19" s="75"/>
      <c r="F19" s="75"/>
      <c r="G19" s="75"/>
      <c r="H19" s="75"/>
      <c r="I19" s="75"/>
      <c r="J19" s="75"/>
      <c r="K19" s="75"/>
    </row>
    <row r="20" spans="1:11" ht="12" customHeight="1" thickBot="1">
      <c r="A20" s="289"/>
      <c r="B20" s="290"/>
      <c r="C20" s="76" t="s">
        <v>93</v>
      </c>
      <c r="D20" s="75"/>
      <c r="E20" s="75"/>
      <c r="F20" s="75"/>
      <c r="G20" s="75"/>
      <c r="H20" s="75"/>
      <c r="I20" s="75"/>
      <c r="J20" s="75"/>
      <c r="K20" s="75"/>
    </row>
    <row r="21" spans="1:11" ht="12" customHeight="1" thickBot="1">
      <c r="A21" s="289"/>
      <c r="B21" s="290" t="s">
        <v>94</v>
      </c>
      <c r="C21" s="76" t="s">
        <v>92</v>
      </c>
      <c r="D21" s="75"/>
      <c r="E21" s="75"/>
      <c r="F21" s="75"/>
      <c r="G21" s="75"/>
      <c r="H21" s="75"/>
      <c r="I21" s="75"/>
      <c r="J21" s="75"/>
      <c r="K21" s="75"/>
    </row>
    <row r="22" spans="1:11" ht="12" customHeight="1" thickBot="1">
      <c r="A22" s="289"/>
      <c r="B22" s="290"/>
      <c r="C22" s="76" t="s">
        <v>93</v>
      </c>
      <c r="D22" s="75"/>
      <c r="E22" s="75"/>
      <c r="F22" s="75"/>
      <c r="G22" s="75"/>
      <c r="H22" s="75"/>
      <c r="I22" s="75"/>
      <c r="J22" s="75"/>
      <c r="K22" s="75"/>
    </row>
    <row r="25" ht="12.75">
      <c r="A25" s="69"/>
    </row>
    <row r="26" spans="1:11" ht="59.2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  <row r="27" spans="1:11" ht="18.7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</sheetData>
  <sheetProtection/>
  <mergeCells count="21">
    <mergeCell ref="A2:K2"/>
    <mergeCell ref="A4:C4"/>
    <mergeCell ref="D4:E4"/>
    <mergeCell ref="F4:G4"/>
    <mergeCell ref="H4:I4"/>
    <mergeCell ref="J4:K4"/>
    <mergeCell ref="A5:C5"/>
    <mergeCell ref="A7:A10"/>
    <mergeCell ref="B7:B8"/>
    <mergeCell ref="B9:B10"/>
    <mergeCell ref="A11:A14"/>
    <mergeCell ref="B11:B12"/>
    <mergeCell ref="B13:B14"/>
    <mergeCell ref="A26:K26"/>
    <mergeCell ref="A27:K27"/>
    <mergeCell ref="A15:A18"/>
    <mergeCell ref="B15:B16"/>
    <mergeCell ref="B17:B18"/>
    <mergeCell ref="A19:A22"/>
    <mergeCell ref="B19:B20"/>
    <mergeCell ref="B21:B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view="pageBreakPreview" zoomScaleSheetLayoutView="100" zoomScalePageLayoutView="0" workbookViewId="0" topLeftCell="A6">
      <selection activeCell="S17" sqref="S17"/>
    </sheetView>
  </sheetViews>
  <sheetFormatPr defaultColWidth="9.00390625" defaultRowHeight="15.75"/>
  <cols>
    <col min="1" max="1" width="9.00390625" style="11" customWidth="1"/>
    <col min="2" max="2" width="30.625" style="0" customWidth="1"/>
    <col min="5" max="5" width="11.375" style="0" customWidth="1"/>
    <col min="8" max="8" width="11.50390625" style="0" customWidth="1"/>
    <col min="11" max="11" width="12.50390625" style="0" customWidth="1"/>
    <col min="14" max="14" width="12.125" style="0" customWidth="1"/>
    <col min="17" max="17" width="12.50390625" style="0" customWidth="1"/>
  </cols>
  <sheetData>
    <row r="2" spans="1:17" ht="39" customHeight="1">
      <c r="A2" s="293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21" customHeight="1" thickBot="1">
      <c r="A3" s="77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6.5" thickBot="1">
      <c r="A4" s="294" t="s">
        <v>0</v>
      </c>
      <c r="B4" s="297" t="s">
        <v>96</v>
      </c>
      <c r="C4" s="283" t="s">
        <v>97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4"/>
    </row>
    <row r="5" spans="1:17" ht="27.75" customHeight="1" thickBot="1">
      <c r="A5" s="295"/>
      <c r="B5" s="298"/>
      <c r="C5" s="283" t="s">
        <v>98</v>
      </c>
      <c r="D5" s="285"/>
      <c r="E5" s="284"/>
      <c r="F5" s="283" t="s">
        <v>99</v>
      </c>
      <c r="G5" s="285"/>
      <c r="H5" s="284"/>
      <c r="I5" s="283" t="s">
        <v>100</v>
      </c>
      <c r="J5" s="285"/>
      <c r="K5" s="284"/>
      <c r="L5" s="283" t="s">
        <v>101</v>
      </c>
      <c r="M5" s="285"/>
      <c r="N5" s="284"/>
      <c r="O5" s="283" t="s">
        <v>30</v>
      </c>
      <c r="P5" s="285"/>
      <c r="Q5" s="284"/>
    </row>
    <row r="6" spans="1:17" ht="51.75" thickBot="1">
      <c r="A6" s="296"/>
      <c r="B6" s="299"/>
      <c r="C6" s="26">
        <v>2017</v>
      </c>
      <c r="D6" s="26">
        <v>2018</v>
      </c>
      <c r="E6" s="4" t="s">
        <v>71</v>
      </c>
      <c r="F6" s="26">
        <v>2017</v>
      </c>
      <c r="G6" s="26">
        <v>2018</v>
      </c>
      <c r="H6" s="4" t="s">
        <v>71</v>
      </c>
      <c r="I6" s="26">
        <v>2017</v>
      </c>
      <c r="J6" s="26">
        <v>2018</v>
      </c>
      <c r="K6" s="4" t="s">
        <v>71</v>
      </c>
      <c r="L6" s="26">
        <v>2017</v>
      </c>
      <c r="M6" s="26">
        <v>2018</v>
      </c>
      <c r="N6" s="4" t="s">
        <v>71</v>
      </c>
      <c r="O6" s="26">
        <v>2017</v>
      </c>
      <c r="P6" s="26">
        <v>2018</v>
      </c>
      <c r="Q6" s="4" t="s">
        <v>71</v>
      </c>
    </row>
    <row r="7" spans="1:17" ht="16.5" thickBot="1">
      <c r="A7" s="22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6.25" thickBot="1">
      <c r="A8" s="22">
        <v>1</v>
      </c>
      <c r="B8" s="1" t="s">
        <v>102</v>
      </c>
      <c r="C8" s="67">
        <f>C9+C10+C11+C12+C13+C14</f>
        <v>50</v>
      </c>
      <c r="D8" s="67">
        <v>80</v>
      </c>
      <c r="E8" s="106">
        <f>(D8/C8)*100-100</f>
        <v>60</v>
      </c>
      <c r="F8" s="67">
        <f>F9+F10+F11+F12+F13+F14</f>
        <v>0</v>
      </c>
      <c r="G8" s="67">
        <f>G9+G10+G11+G12+G13+G14</f>
        <v>0</v>
      </c>
      <c r="H8" s="68" t="s">
        <v>158</v>
      </c>
      <c r="I8" s="67">
        <f>I9+I10+I11+I12+I13+I14</f>
        <v>0</v>
      </c>
      <c r="J8" s="67">
        <v>10</v>
      </c>
      <c r="K8" s="68" t="s">
        <v>158</v>
      </c>
      <c r="L8" s="67">
        <f>L9+L10+L11+L12+L13+L14</f>
        <v>0</v>
      </c>
      <c r="M8" s="67">
        <f>M9+M10+M11+M12+M13+M14</f>
        <v>0</v>
      </c>
      <c r="N8" s="68" t="s">
        <v>158</v>
      </c>
      <c r="O8" s="67">
        <f>O9+O10+O11+O12+O13+O14</f>
        <v>0</v>
      </c>
      <c r="P8" s="67">
        <f>P9+P10+P11+P12+P13+P14</f>
        <v>0</v>
      </c>
      <c r="Q8" s="68" t="s">
        <v>158</v>
      </c>
    </row>
    <row r="9" spans="1:17" ht="26.25" thickBot="1">
      <c r="A9" s="22" t="s">
        <v>10</v>
      </c>
      <c r="B9" s="8" t="s">
        <v>103</v>
      </c>
      <c r="C9" s="67">
        <v>3</v>
      </c>
      <c r="D9" s="67">
        <v>1</v>
      </c>
      <c r="E9" s="106">
        <f>(D9/C9)*100-100</f>
        <v>-66.66666666666667</v>
      </c>
      <c r="F9" s="67">
        <v>0</v>
      </c>
      <c r="G9" s="67">
        <v>0</v>
      </c>
      <c r="H9" s="62" t="s">
        <v>158</v>
      </c>
      <c r="I9" s="67">
        <v>0</v>
      </c>
      <c r="J9" s="67">
        <v>0</v>
      </c>
      <c r="K9" s="62" t="s">
        <v>158</v>
      </c>
      <c r="L9" s="67">
        <v>0</v>
      </c>
      <c r="M9" s="67">
        <v>0</v>
      </c>
      <c r="N9" s="62" t="s">
        <v>158</v>
      </c>
      <c r="O9" s="67">
        <v>0</v>
      </c>
      <c r="P9" s="67">
        <v>0</v>
      </c>
      <c r="Q9" s="62" t="s">
        <v>158</v>
      </c>
    </row>
    <row r="10" spans="1:17" ht="26.25" thickBot="1">
      <c r="A10" s="22" t="s">
        <v>11</v>
      </c>
      <c r="B10" s="8" t="s">
        <v>104</v>
      </c>
      <c r="C10" s="67">
        <v>40</v>
      </c>
      <c r="D10" s="67">
        <v>80</v>
      </c>
      <c r="E10" s="107">
        <f>(D10/C10)*100-100</f>
        <v>100</v>
      </c>
      <c r="F10" s="67">
        <v>0</v>
      </c>
      <c r="G10" s="67">
        <v>0</v>
      </c>
      <c r="H10" s="62" t="s">
        <v>158</v>
      </c>
      <c r="I10" s="67">
        <v>0</v>
      </c>
      <c r="J10" s="67">
        <v>10</v>
      </c>
      <c r="K10" s="62" t="s">
        <v>158</v>
      </c>
      <c r="L10" s="67">
        <v>0</v>
      </c>
      <c r="M10" s="67">
        <v>0</v>
      </c>
      <c r="N10" s="62" t="s">
        <v>158</v>
      </c>
      <c r="O10" s="67">
        <v>0</v>
      </c>
      <c r="P10" s="67">
        <v>0</v>
      </c>
      <c r="Q10" s="62" t="s">
        <v>158</v>
      </c>
    </row>
    <row r="11" spans="1:17" ht="26.25" thickBot="1">
      <c r="A11" s="22" t="s">
        <v>12</v>
      </c>
      <c r="B11" s="8" t="s">
        <v>105</v>
      </c>
      <c r="C11" s="67">
        <v>0</v>
      </c>
      <c r="D11" s="67">
        <v>0</v>
      </c>
      <c r="E11" s="105" t="s">
        <v>158</v>
      </c>
      <c r="F11" s="67">
        <v>0</v>
      </c>
      <c r="G11" s="67">
        <v>0</v>
      </c>
      <c r="H11" s="62" t="s">
        <v>158</v>
      </c>
      <c r="I11" s="67">
        <v>0</v>
      </c>
      <c r="J11" s="67">
        <v>0</v>
      </c>
      <c r="K11" s="62" t="s">
        <v>158</v>
      </c>
      <c r="L11" s="67">
        <v>0</v>
      </c>
      <c r="M11" s="67">
        <v>0</v>
      </c>
      <c r="N11" s="62" t="s">
        <v>158</v>
      </c>
      <c r="O11" s="67">
        <v>0</v>
      </c>
      <c r="P11" s="67">
        <v>0</v>
      </c>
      <c r="Q11" s="62" t="s">
        <v>158</v>
      </c>
    </row>
    <row r="12" spans="1:17" ht="16.5" thickBot="1">
      <c r="A12" s="22" t="s">
        <v>13</v>
      </c>
      <c r="B12" s="8" t="s">
        <v>106</v>
      </c>
      <c r="C12" s="67">
        <v>0</v>
      </c>
      <c r="D12" s="67">
        <v>0</v>
      </c>
      <c r="E12" s="105" t="s">
        <v>158</v>
      </c>
      <c r="F12" s="67">
        <v>0</v>
      </c>
      <c r="G12" s="67">
        <v>0</v>
      </c>
      <c r="H12" s="62" t="s">
        <v>158</v>
      </c>
      <c r="I12" s="67">
        <v>0</v>
      </c>
      <c r="J12" s="67">
        <v>0</v>
      </c>
      <c r="K12" s="62" t="s">
        <v>158</v>
      </c>
      <c r="L12" s="67">
        <v>0</v>
      </c>
      <c r="M12" s="67">
        <v>0</v>
      </c>
      <c r="N12" s="62" t="s">
        <v>158</v>
      </c>
      <c r="O12" s="67">
        <v>0</v>
      </c>
      <c r="P12" s="67">
        <v>0</v>
      </c>
      <c r="Q12" s="62" t="s">
        <v>158</v>
      </c>
    </row>
    <row r="13" spans="1:17" ht="26.25" thickBot="1">
      <c r="A13" s="22" t="s">
        <v>152</v>
      </c>
      <c r="B13" s="8" t="s">
        <v>107</v>
      </c>
      <c r="C13" s="67">
        <v>7</v>
      </c>
      <c r="D13" s="67">
        <v>0</v>
      </c>
      <c r="E13" s="107">
        <f>(D13/C13)*100-100</f>
        <v>-100</v>
      </c>
      <c r="F13" s="67">
        <v>0</v>
      </c>
      <c r="G13" s="67">
        <v>0</v>
      </c>
      <c r="H13" s="62" t="s">
        <v>158</v>
      </c>
      <c r="I13" s="67">
        <v>0</v>
      </c>
      <c r="J13" s="67">
        <v>0</v>
      </c>
      <c r="K13" s="62" t="s">
        <v>158</v>
      </c>
      <c r="L13" s="67">
        <v>0</v>
      </c>
      <c r="M13" s="67">
        <v>0</v>
      </c>
      <c r="N13" s="62" t="s">
        <v>158</v>
      </c>
      <c r="O13" s="67">
        <v>0</v>
      </c>
      <c r="P13" s="67">
        <v>0</v>
      </c>
      <c r="Q13" s="62" t="s">
        <v>158</v>
      </c>
    </row>
    <row r="14" spans="1:17" ht="16.5" thickBot="1">
      <c r="A14" s="22" t="s">
        <v>153</v>
      </c>
      <c r="B14" s="8" t="s">
        <v>108</v>
      </c>
      <c r="C14" s="67">
        <v>0</v>
      </c>
      <c r="D14" s="67">
        <v>0</v>
      </c>
      <c r="E14" s="105" t="s">
        <v>158</v>
      </c>
      <c r="F14" s="67">
        <v>0</v>
      </c>
      <c r="G14" s="67">
        <v>0</v>
      </c>
      <c r="H14" s="62" t="s">
        <v>158</v>
      </c>
      <c r="I14" s="67">
        <v>0</v>
      </c>
      <c r="J14" s="67">
        <v>0</v>
      </c>
      <c r="K14" s="62" t="s">
        <v>158</v>
      </c>
      <c r="L14" s="67">
        <v>0</v>
      </c>
      <c r="M14" s="67">
        <v>0</v>
      </c>
      <c r="N14" s="62" t="s">
        <v>158</v>
      </c>
      <c r="O14" s="67">
        <v>0</v>
      </c>
      <c r="P14" s="67">
        <v>0</v>
      </c>
      <c r="Q14" s="62" t="s">
        <v>158</v>
      </c>
    </row>
    <row r="15" spans="1:17" ht="16.5" thickBot="1">
      <c r="A15" s="22">
        <v>2</v>
      </c>
      <c r="B15" s="8" t="s">
        <v>109</v>
      </c>
      <c r="C15" s="67" t="s">
        <v>158</v>
      </c>
      <c r="D15" s="67" t="s">
        <v>158</v>
      </c>
      <c r="E15" s="104" t="s">
        <v>158</v>
      </c>
      <c r="F15" s="67" t="s">
        <v>158</v>
      </c>
      <c r="G15" s="67" t="s">
        <v>158</v>
      </c>
      <c r="H15" s="68" t="s">
        <v>158</v>
      </c>
      <c r="I15" s="67" t="s">
        <v>158</v>
      </c>
      <c r="J15" s="67" t="s">
        <v>158</v>
      </c>
      <c r="K15" s="68" t="s">
        <v>158</v>
      </c>
      <c r="L15" s="67" t="s">
        <v>158</v>
      </c>
      <c r="M15" s="67" t="s">
        <v>158</v>
      </c>
      <c r="N15" s="68" t="s">
        <v>158</v>
      </c>
      <c r="O15" s="67" t="s">
        <v>158</v>
      </c>
      <c r="P15" s="67" t="s">
        <v>158</v>
      </c>
      <c r="Q15" s="68" t="s">
        <v>158</v>
      </c>
    </row>
    <row r="16" spans="1:17" ht="26.25" thickBot="1">
      <c r="A16" s="22" t="s">
        <v>14</v>
      </c>
      <c r="B16" s="8" t="s">
        <v>110</v>
      </c>
      <c r="C16" s="67">
        <v>0</v>
      </c>
      <c r="D16" s="67">
        <v>0</v>
      </c>
      <c r="E16" s="105" t="s">
        <v>158</v>
      </c>
      <c r="F16" s="67">
        <v>0</v>
      </c>
      <c r="G16" s="67">
        <v>0</v>
      </c>
      <c r="H16" s="62" t="s">
        <v>158</v>
      </c>
      <c r="I16" s="67">
        <v>0</v>
      </c>
      <c r="J16" s="67">
        <v>0</v>
      </c>
      <c r="K16" s="62" t="s">
        <v>158</v>
      </c>
      <c r="L16" s="67">
        <v>0</v>
      </c>
      <c r="M16" s="67">
        <v>0</v>
      </c>
      <c r="N16" s="62" t="s">
        <v>158</v>
      </c>
      <c r="O16" s="67">
        <v>0</v>
      </c>
      <c r="P16" s="67">
        <v>0</v>
      </c>
      <c r="Q16" s="62" t="s">
        <v>158</v>
      </c>
    </row>
    <row r="17" spans="1:17" ht="26.25" thickBot="1">
      <c r="A17" s="22" t="s">
        <v>15</v>
      </c>
      <c r="B17" s="8" t="s">
        <v>111</v>
      </c>
      <c r="C17" s="67">
        <v>0</v>
      </c>
      <c r="D17" s="67">
        <v>0</v>
      </c>
      <c r="E17" s="105" t="s">
        <v>158</v>
      </c>
      <c r="F17" s="67">
        <v>0</v>
      </c>
      <c r="G17" s="67">
        <v>0</v>
      </c>
      <c r="H17" s="62" t="s">
        <v>158</v>
      </c>
      <c r="I17" s="67">
        <v>0</v>
      </c>
      <c r="J17" s="67">
        <v>0</v>
      </c>
      <c r="K17" s="62" t="s">
        <v>158</v>
      </c>
      <c r="L17" s="67">
        <v>0</v>
      </c>
      <c r="M17" s="67">
        <v>0</v>
      </c>
      <c r="N17" s="62" t="s">
        <v>158</v>
      </c>
      <c r="O17" s="67">
        <v>0</v>
      </c>
      <c r="P17" s="67">
        <v>0</v>
      </c>
      <c r="Q17" s="62" t="s">
        <v>158</v>
      </c>
    </row>
    <row r="18" spans="1:17" ht="16.5" thickBot="1">
      <c r="A18" s="22" t="s">
        <v>16</v>
      </c>
      <c r="B18" s="8" t="s">
        <v>112</v>
      </c>
      <c r="C18" s="67">
        <v>0</v>
      </c>
      <c r="D18" s="67">
        <v>0</v>
      </c>
      <c r="E18" s="105" t="s">
        <v>158</v>
      </c>
      <c r="F18" s="67">
        <v>0</v>
      </c>
      <c r="G18" s="67">
        <v>0</v>
      </c>
      <c r="H18" s="62" t="s">
        <v>158</v>
      </c>
      <c r="I18" s="67">
        <v>0</v>
      </c>
      <c r="J18" s="67">
        <v>0</v>
      </c>
      <c r="K18" s="62" t="s">
        <v>158</v>
      </c>
      <c r="L18" s="67">
        <v>0</v>
      </c>
      <c r="M18" s="67">
        <v>0</v>
      </c>
      <c r="N18" s="62" t="s">
        <v>158</v>
      </c>
      <c r="O18" s="67">
        <v>0</v>
      </c>
      <c r="P18" s="67">
        <v>0</v>
      </c>
      <c r="Q18" s="62" t="s">
        <v>158</v>
      </c>
    </row>
    <row r="19" spans="1:17" ht="26.25" thickBot="1">
      <c r="A19" s="22" t="s">
        <v>46</v>
      </c>
      <c r="B19" s="8" t="s">
        <v>104</v>
      </c>
      <c r="C19" s="67">
        <v>0</v>
      </c>
      <c r="D19" s="67">
        <v>0</v>
      </c>
      <c r="E19" s="105" t="s">
        <v>158</v>
      </c>
      <c r="F19" s="67">
        <v>0</v>
      </c>
      <c r="G19" s="67">
        <v>0</v>
      </c>
      <c r="H19" s="62" t="s">
        <v>158</v>
      </c>
      <c r="I19" s="67">
        <v>0</v>
      </c>
      <c r="J19" s="67">
        <v>0</v>
      </c>
      <c r="K19" s="62" t="s">
        <v>158</v>
      </c>
      <c r="L19" s="67">
        <v>0</v>
      </c>
      <c r="M19" s="67">
        <v>0</v>
      </c>
      <c r="N19" s="62" t="s">
        <v>158</v>
      </c>
      <c r="O19" s="67">
        <v>0</v>
      </c>
      <c r="P19" s="67">
        <v>0</v>
      </c>
      <c r="Q19" s="62" t="s">
        <v>158</v>
      </c>
    </row>
    <row r="20" spans="1:17" ht="26.25" thickBot="1">
      <c r="A20" s="22" t="s">
        <v>154</v>
      </c>
      <c r="B20" s="8" t="s">
        <v>105</v>
      </c>
      <c r="C20" s="67">
        <v>0</v>
      </c>
      <c r="D20" s="67">
        <v>0</v>
      </c>
      <c r="E20" s="105" t="s">
        <v>158</v>
      </c>
      <c r="F20" s="67">
        <v>0</v>
      </c>
      <c r="G20" s="67">
        <v>0</v>
      </c>
      <c r="H20" s="62" t="s">
        <v>158</v>
      </c>
      <c r="I20" s="67">
        <v>0</v>
      </c>
      <c r="J20" s="67">
        <v>0</v>
      </c>
      <c r="K20" s="62" t="s">
        <v>158</v>
      </c>
      <c r="L20" s="67">
        <v>0</v>
      </c>
      <c r="M20" s="67">
        <v>0</v>
      </c>
      <c r="N20" s="62" t="s">
        <v>158</v>
      </c>
      <c r="O20" s="67">
        <v>0</v>
      </c>
      <c r="P20" s="67">
        <v>0</v>
      </c>
      <c r="Q20" s="62" t="s">
        <v>158</v>
      </c>
    </row>
    <row r="21" spans="1:17" ht="16.5" thickBot="1">
      <c r="A21" s="22" t="s">
        <v>155</v>
      </c>
      <c r="B21" s="8" t="s">
        <v>106</v>
      </c>
      <c r="C21" s="67">
        <v>0</v>
      </c>
      <c r="D21" s="67">
        <v>0</v>
      </c>
      <c r="E21" s="105" t="s">
        <v>158</v>
      </c>
      <c r="F21" s="67">
        <v>0</v>
      </c>
      <c r="G21" s="67">
        <v>0</v>
      </c>
      <c r="H21" s="62" t="s">
        <v>158</v>
      </c>
      <c r="I21" s="67">
        <v>0</v>
      </c>
      <c r="J21" s="67">
        <v>0</v>
      </c>
      <c r="K21" s="62" t="s">
        <v>158</v>
      </c>
      <c r="L21" s="67">
        <v>0</v>
      </c>
      <c r="M21" s="67">
        <v>0</v>
      </c>
      <c r="N21" s="62" t="s">
        <v>158</v>
      </c>
      <c r="O21" s="67">
        <v>0</v>
      </c>
      <c r="P21" s="67">
        <v>0</v>
      </c>
      <c r="Q21" s="62" t="s">
        <v>158</v>
      </c>
    </row>
    <row r="22" spans="1:17" ht="26.25" thickBot="1">
      <c r="A22" s="22" t="s">
        <v>156</v>
      </c>
      <c r="B22" s="8" t="s">
        <v>113</v>
      </c>
      <c r="C22" s="67">
        <v>0</v>
      </c>
      <c r="D22" s="67">
        <v>0</v>
      </c>
      <c r="E22" s="105" t="s">
        <v>158</v>
      </c>
      <c r="F22" s="67">
        <v>0</v>
      </c>
      <c r="G22" s="67">
        <v>0</v>
      </c>
      <c r="H22" s="62" t="s">
        <v>158</v>
      </c>
      <c r="I22" s="67">
        <v>0</v>
      </c>
      <c r="J22" s="67">
        <v>0</v>
      </c>
      <c r="K22" s="62" t="s">
        <v>158</v>
      </c>
      <c r="L22" s="67">
        <v>0</v>
      </c>
      <c r="M22" s="67">
        <v>0</v>
      </c>
      <c r="N22" s="62" t="s">
        <v>158</v>
      </c>
      <c r="O22" s="67">
        <v>0</v>
      </c>
      <c r="P22" s="67">
        <v>0</v>
      </c>
      <c r="Q22" s="62" t="s">
        <v>158</v>
      </c>
    </row>
    <row r="23" spans="1:17" ht="16.5" thickBot="1">
      <c r="A23" s="22" t="s">
        <v>157</v>
      </c>
      <c r="B23" s="8" t="s">
        <v>108</v>
      </c>
      <c r="C23" s="67">
        <v>0</v>
      </c>
      <c r="D23" s="67">
        <v>0</v>
      </c>
      <c r="E23" s="105" t="s">
        <v>158</v>
      </c>
      <c r="F23" s="67">
        <v>0</v>
      </c>
      <c r="G23" s="67">
        <v>0</v>
      </c>
      <c r="H23" s="62" t="s">
        <v>158</v>
      </c>
      <c r="I23" s="67">
        <v>0</v>
      </c>
      <c r="J23" s="67">
        <v>0</v>
      </c>
      <c r="K23" s="62" t="s">
        <v>158</v>
      </c>
      <c r="L23" s="67">
        <v>0</v>
      </c>
      <c r="M23" s="67">
        <v>0</v>
      </c>
      <c r="N23" s="62" t="s">
        <v>158</v>
      </c>
      <c r="O23" s="67">
        <v>0</v>
      </c>
      <c r="P23" s="67">
        <v>0</v>
      </c>
      <c r="Q23" s="62" t="s">
        <v>158</v>
      </c>
    </row>
    <row r="24" spans="1:17" ht="16.5" thickBot="1">
      <c r="A24" s="22">
        <v>3</v>
      </c>
      <c r="B24" s="1" t="s">
        <v>114</v>
      </c>
      <c r="C24" s="67">
        <f>C25+C26+C27+C28</f>
        <v>50</v>
      </c>
      <c r="D24" s="67">
        <f>D25+D26+D27+D28</f>
        <v>81</v>
      </c>
      <c r="E24" s="106">
        <f>(D24/C24)*100-100</f>
        <v>62</v>
      </c>
      <c r="F24" s="67">
        <f>F25+F26+F27+F28</f>
        <v>0</v>
      </c>
      <c r="G24" s="67">
        <f>G25+G26+G27+G28</f>
        <v>0</v>
      </c>
      <c r="H24" s="68" t="s">
        <v>158</v>
      </c>
      <c r="I24" s="67">
        <f>I25+I26+I27+I28</f>
        <v>0</v>
      </c>
      <c r="J24" s="67">
        <f>J25+J26+J27+J28</f>
        <v>10</v>
      </c>
      <c r="K24" s="68" t="s">
        <v>158</v>
      </c>
      <c r="L24" s="67">
        <f>L25+L26+L27+L28</f>
        <v>0</v>
      </c>
      <c r="M24" s="67">
        <f>M25+M26+M27+M28</f>
        <v>0</v>
      </c>
      <c r="N24" s="68" t="s">
        <v>158</v>
      </c>
      <c r="O24" s="67">
        <f>O25+O26+O27+O28</f>
        <v>0</v>
      </c>
      <c r="P24" s="67">
        <f>P25+P26+P27+P28</f>
        <v>0</v>
      </c>
      <c r="Q24" s="68" t="s">
        <v>158</v>
      </c>
    </row>
    <row r="25" spans="1:17" ht="16.5" thickBot="1">
      <c r="A25" s="22" t="s">
        <v>47</v>
      </c>
      <c r="B25" s="8" t="s">
        <v>115</v>
      </c>
      <c r="C25" s="67">
        <v>40</v>
      </c>
      <c r="D25" s="67">
        <v>80</v>
      </c>
      <c r="E25" s="107">
        <f>(D25/C25)*100-100</f>
        <v>100</v>
      </c>
      <c r="F25" s="67">
        <v>0</v>
      </c>
      <c r="G25" s="67">
        <v>0</v>
      </c>
      <c r="H25" s="62" t="s">
        <v>158</v>
      </c>
      <c r="I25" s="67">
        <v>0</v>
      </c>
      <c r="J25" s="67">
        <v>10</v>
      </c>
      <c r="K25" s="62" t="s">
        <v>158</v>
      </c>
      <c r="L25" s="67">
        <v>0</v>
      </c>
      <c r="M25" s="67">
        <v>0</v>
      </c>
      <c r="N25" s="62" t="s">
        <v>158</v>
      </c>
      <c r="O25" s="67">
        <v>0</v>
      </c>
      <c r="P25" s="67">
        <v>0</v>
      </c>
      <c r="Q25" s="62" t="s">
        <v>158</v>
      </c>
    </row>
    <row r="26" spans="1:17" ht="39" thickBot="1">
      <c r="A26" s="22" t="s">
        <v>48</v>
      </c>
      <c r="B26" s="8" t="s">
        <v>116</v>
      </c>
      <c r="C26" s="67">
        <v>3</v>
      </c>
      <c r="D26" s="67">
        <v>1</v>
      </c>
      <c r="E26" s="107">
        <f>(D26/C26)*100-100</f>
        <v>-66.66666666666667</v>
      </c>
      <c r="F26" s="67">
        <v>0</v>
      </c>
      <c r="G26" s="67">
        <v>0</v>
      </c>
      <c r="H26" s="62" t="s">
        <v>158</v>
      </c>
      <c r="I26" s="67">
        <v>0</v>
      </c>
      <c r="J26" s="67">
        <v>0</v>
      </c>
      <c r="K26" s="62" t="s">
        <v>158</v>
      </c>
      <c r="L26" s="67">
        <v>0</v>
      </c>
      <c r="M26" s="67">
        <v>0</v>
      </c>
      <c r="N26" s="62" t="s">
        <v>158</v>
      </c>
      <c r="O26" s="67">
        <v>0</v>
      </c>
      <c r="P26" s="67">
        <v>0</v>
      </c>
      <c r="Q26" s="62" t="s">
        <v>158</v>
      </c>
    </row>
    <row r="27" spans="1:17" ht="26.25" thickBot="1">
      <c r="A27" s="22" t="s">
        <v>49</v>
      </c>
      <c r="B27" s="8" t="s">
        <v>117</v>
      </c>
      <c r="C27" s="67">
        <v>0</v>
      </c>
      <c r="D27" s="67">
        <v>0</v>
      </c>
      <c r="E27" s="105" t="s">
        <v>158</v>
      </c>
      <c r="F27" s="67">
        <v>0</v>
      </c>
      <c r="G27" s="67">
        <v>0</v>
      </c>
      <c r="H27" s="62" t="s">
        <v>158</v>
      </c>
      <c r="I27" s="67">
        <v>0</v>
      </c>
      <c r="J27" s="67">
        <v>0</v>
      </c>
      <c r="K27" s="62" t="s">
        <v>158</v>
      </c>
      <c r="L27" s="67">
        <v>0</v>
      </c>
      <c r="M27" s="67">
        <v>0</v>
      </c>
      <c r="N27" s="62" t="s">
        <v>158</v>
      </c>
      <c r="O27" s="67">
        <v>0</v>
      </c>
      <c r="P27" s="67">
        <v>0</v>
      </c>
      <c r="Q27" s="62" t="s">
        <v>158</v>
      </c>
    </row>
    <row r="28" spans="1:17" ht="16.5" thickBot="1">
      <c r="A28" s="22" t="s">
        <v>50</v>
      </c>
      <c r="B28" s="8" t="s">
        <v>108</v>
      </c>
      <c r="C28" s="67">
        <v>7</v>
      </c>
      <c r="D28" s="67">
        <v>0</v>
      </c>
      <c r="E28" s="105" t="s">
        <v>158</v>
      </c>
      <c r="F28" s="67">
        <v>0</v>
      </c>
      <c r="G28" s="67">
        <v>0</v>
      </c>
      <c r="H28" s="62" t="s">
        <v>158</v>
      </c>
      <c r="I28" s="67">
        <v>0</v>
      </c>
      <c r="J28" s="67">
        <v>0</v>
      </c>
      <c r="K28" s="62" t="s">
        <v>158</v>
      </c>
      <c r="L28" s="67">
        <v>0</v>
      </c>
      <c r="M28" s="67">
        <v>0</v>
      </c>
      <c r="N28" s="62" t="s">
        <v>158</v>
      </c>
      <c r="O28" s="67">
        <v>0</v>
      </c>
      <c r="P28" s="67">
        <v>0</v>
      </c>
      <c r="Q28" s="62" t="s">
        <v>158</v>
      </c>
    </row>
  </sheetData>
  <sheetProtection/>
  <mergeCells count="9">
    <mergeCell ref="A2:Q2"/>
    <mergeCell ref="C4:Q4"/>
    <mergeCell ref="C5:E5"/>
    <mergeCell ref="F5:H5"/>
    <mergeCell ref="I5:K5"/>
    <mergeCell ref="L5:N5"/>
    <mergeCell ref="O5:Q5"/>
    <mergeCell ref="A4:A6"/>
    <mergeCell ref="B4:B6"/>
  </mergeCells>
  <printOptions/>
  <pageMargins left="0.9448818897637796" right="0.3937007874015748" top="0.7480314960629921" bottom="0.7480314960629921" header="0.35433070866141736" footer="0.31496062992125984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9"/>
  <sheetViews>
    <sheetView view="pageBreakPreview" zoomScaleSheetLayoutView="100" zoomScalePageLayoutView="0" workbookViewId="0" topLeftCell="A4">
      <selection activeCell="J9" sqref="J9"/>
    </sheetView>
  </sheetViews>
  <sheetFormatPr defaultColWidth="9.00390625" defaultRowHeight="15.75"/>
  <cols>
    <col min="1" max="1" width="6.375" style="0" customWidth="1"/>
    <col min="2" max="2" width="12.25390625" style="0" customWidth="1"/>
    <col min="3" max="3" width="11.875" style="0" customWidth="1"/>
    <col min="4" max="4" width="22.625" style="0" customWidth="1"/>
    <col min="5" max="5" width="22.50390625" style="0" customWidth="1"/>
    <col min="6" max="6" width="14.75390625" style="0" customWidth="1"/>
    <col min="7" max="7" width="16.875" style="0" customWidth="1"/>
    <col min="8" max="8" width="14.125" style="0" customWidth="1"/>
    <col min="9" max="10" width="13.00390625" style="0" customWidth="1"/>
    <col min="11" max="11" width="20.375" style="0" customWidth="1"/>
  </cols>
  <sheetData>
    <row r="1" ht="15.75" hidden="1"/>
    <row r="2" ht="15.75" hidden="1"/>
    <row r="3" ht="15.75" hidden="1"/>
    <row r="5" spans="1:11" ht="15.75">
      <c r="A5" s="300" t="s">
        <v>188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11" ht="16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7.25" thickBot="1">
      <c r="A7" s="30" t="s">
        <v>0</v>
      </c>
      <c r="B7" s="60" t="s">
        <v>118</v>
      </c>
      <c r="C7" s="60" t="s">
        <v>119</v>
      </c>
      <c r="D7" s="60" t="s">
        <v>120</v>
      </c>
      <c r="E7" s="60" t="s">
        <v>121</v>
      </c>
      <c r="F7" s="60" t="s">
        <v>122</v>
      </c>
      <c r="G7" s="60" t="s">
        <v>123</v>
      </c>
      <c r="H7" s="60" t="s">
        <v>124</v>
      </c>
      <c r="I7" s="60" t="s">
        <v>125</v>
      </c>
      <c r="J7" s="60" t="s">
        <v>126</v>
      </c>
      <c r="K7" s="60" t="s">
        <v>127</v>
      </c>
    </row>
    <row r="8" spans="1:11" ht="16.5" thickBot="1">
      <c r="A8" s="24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 ht="204.75" thickBot="1">
      <c r="A9" s="30">
        <v>1</v>
      </c>
      <c r="B9" s="108" t="s">
        <v>251</v>
      </c>
      <c r="C9" s="108" t="s">
        <v>168</v>
      </c>
      <c r="D9" s="108" t="s">
        <v>252</v>
      </c>
      <c r="E9" s="191" t="s">
        <v>258</v>
      </c>
      <c r="F9" s="191" t="s">
        <v>253</v>
      </c>
      <c r="G9" s="108" t="s">
        <v>233</v>
      </c>
      <c r="H9" s="108">
        <f>'п.4.1'!$D$8</f>
        <v>80</v>
      </c>
      <c r="I9" s="30">
        <v>15</v>
      </c>
      <c r="J9" s="30">
        <v>5</v>
      </c>
      <c r="K9" s="30" t="s">
        <v>158</v>
      </c>
    </row>
  </sheetData>
  <sheetProtection/>
  <mergeCells count="1"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5.75"/>
  <cols>
    <col min="1" max="1" width="11.00390625" style="0" customWidth="1"/>
    <col min="2" max="2" width="33.00390625" style="0" customWidth="1"/>
    <col min="3" max="3" width="28.00390625" style="0" customWidth="1"/>
    <col min="4" max="4" width="18.125" style="0" customWidth="1"/>
  </cols>
  <sheetData>
    <row r="2" spans="1:4" ht="27" customHeight="1">
      <c r="A2" s="239" t="s">
        <v>189</v>
      </c>
      <c r="B2" s="239"/>
      <c r="C2" s="239"/>
      <c r="D2" s="239"/>
    </row>
    <row r="3" spans="1:4" ht="14.25" customHeight="1" thickBot="1">
      <c r="A3" s="78"/>
      <c r="B3" s="78"/>
      <c r="C3" s="78"/>
      <c r="D3" s="78"/>
    </row>
    <row r="4" spans="1:4" ht="16.5" thickBot="1">
      <c r="A4" s="79" t="s">
        <v>0</v>
      </c>
      <c r="B4" s="80" t="s">
        <v>128</v>
      </c>
      <c r="C4" s="80" t="s">
        <v>129</v>
      </c>
      <c r="D4" s="81"/>
    </row>
    <row r="5" spans="1:4" ht="26.25" thickBot="1">
      <c r="A5" s="302">
        <v>1</v>
      </c>
      <c r="B5" s="82" t="s">
        <v>130</v>
      </c>
      <c r="C5" s="302" t="s">
        <v>133</v>
      </c>
      <c r="D5" s="305" t="s">
        <v>250</v>
      </c>
    </row>
    <row r="6" spans="1:4" ht="26.25" thickBot="1">
      <c r="A6" s="303"/>
      <c r="B6" s="83" t="s">
        <v>131</v>
      </c>
      <c r="C6" s="303"/>
      <c r="D6" s="306"/>
    </row>
    <row r="7" spans="1:4" ht="26.25" thickBot="1">
      <c r="A7" s="304"/>
      <c r="B7" s="84" t="s">
        <v>132</v>
      </c>
      <c r="C7" s="304"/>
      <c r="D7" s="307"/>
    </row>
    <row r="8" spans="1:4" ht="39" thickBot="1">
      <c r="A8" s="85">
        <v>2</v>
      </c>
      <c r="B8" s="86" t="s">
        <v>134</v>
      </c>
      <c r="C8" s="87" t="s">
        <v>135</v>
      </c>
      <c r="D8" s="110">
        <v>0</v>
      </c>
    </row>
    <row r="9" spans="1:4" ht="39" thickBot="1">
      <c r="A9" s="88" t="s">
        <v>14</v>
      </c>
      <c r="B9" s="86" t="s">
        <v>136</v>
      </c>
      <c r="C9" s="87" t="s">
        <v>135</v>
      </c>
      <c r="D9" s="110">
        <v>0</v>
      </c>
    </row>
    <row r="10" spans="1:4" ht="39" thickBot="1">
      <c r="A10" s="88" t="s">
        <v>15</v>
      </c>
      <c r="B10" s="86" t="s">
        <v>137</v>
      </c>
      <c r="C10" s="87" t="s">
        <v>135</v>
      </c>
      <c r="D10" s="110">
        <v>0</v>
      </c>
    </row>
    <row r="11" spans="1:4" ht="51.75" thickBot="1">
      <c r="A11" s="85">
        <v>3</v>
      </c>
      <c r="B11" s="86" t="s">
        <v>138</v>
      </c>
      <c r="C11" s="87" t="s">
        <v>139</v>
      </c>
      <c r="D11" s="110">
        <v>0</v>
      </c>
    </row>
    <row r="12" spans="1:4" ht="39" thickBot="1">
      <c r="A12" s="85">
        <v>4</v>
      </c>
      <c r="B12" s="86" t="s">
        <v>140</v>
      </c>
      <c r="C12" s="87" t="s">
        <v>139</v>
      </c>
      <c r="D12" s="110">
        <v>0</v>
      </c>
    </row>
  </sheetData>
  <sheetProtection/>
  <mergeCells count="4">
    <mergeCell ref="A5:A7"/>
    <mergeCell ref="C5:C7"/>
    <mergeCell ref="A2:D2"/>
    <mergeCell ref="D5:D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1"/>
  <sheetViews>
    <sheetView view="pageBreakPreview" zoomScaleSheetLayoutView="100" zoomScalePageLayoutView="0" workbookViewId="0" topLeftCell="A3">
      <selection activeCell="C36" sqref="C36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37" t="s">
        <v>190</v>
      </c>
      <c r="B3" s="23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2" ht="17.25" customHeight="1">
      <c r="A5" s="308" t="s">
        <v>234</v>
      </c>
      <c r="B5" s="308"/>
    </row>
    <row r="6" spans="1:2" ht="15" customHeight="1">
      <c r="A6" s="89"/>
      <c r="B6" s="89"/>
    </row>
    <row r="7" spans="1:2" ht="19.5" customHeight="1">
      <c r="A7" s="309"/>
      <c r="B7" s="309"/>
    </row>
    <row r="8" ht="15.75">
      <c r="A8" s="89"/>
    </row>
    <row r="10" spans="1:2" ht="15" customHeight="1">
      <c r="A10" s="59"/>
      <c r="B10" s="58"/>
    </row>
    <row r="11" spans="1:2" ht="18.75">
      <c r="A11" s="71"/>
      <c r="B11" s="18"/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84" r:id="rId1"/>
  <colBreaks count="1" manualBreakCount="1">
    <brk id="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2" spans="1:17" s="29" customFormat="1" ht="45" customHeight="1">
      <c r="A2" s="237" t="s">
        <v>191</v>
      </c>
      <c r="B2" s="23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29.25" customHeight="1">
      <c r="A4" s="310" t="s">
        <v>235</v>
      </c>
      <c r="B4" s="310"/>
    </row>
    <row r="5" spans="1:2" ht="15.75">
      <c r="A5" s="89"/>
      <c r="B5" s="89"/>
    </row>
    <row r="6" spans="1:2" ht="15.75">
      <c r="A6" s="309"/>
      <c r="B6" s="309"/>
    </row>
    <row r="7" ht="15.75">
      <c r="A7" s="89"/>
    </row>
    <row r="9" spans="1:2" ht="15" customHeight="1">
      <c r="A9" s="59"/>
      <c r="B9" s="58"/>
    </row>
    <row r="10" spans="1:2" ht="18.75">
      <c r="A10" s="71"/>
      <c r="B10" s="18"/>
    </row>
    <row r="18" ht="15.75">
      <c r="D18" t="s">
        <v>268</v>
      </c>
    </row>
  </sheetData>
  <sheetProtection/>
  <mergeCells count="3">
    <mergeCell ref="A2:B2"/>
    <mergeCell ref="A4:B4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84" r:id="rId1"/>
  <colBreaks count="1" manualBreakCount="1">
    <brk id="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5.75"/>
  <cols>
    <col min="1" max="1" width="65.50390625" style="0" customWidth="1"/>
    <col min="2" max="2" width="37.00390625" style="0" customWidth="1"/>
  </cols>
  <sheetData>
    <row r="1" ht="16.5" customHeight="1"/>
    <row r="2" spans="1:17" s="29" customFormat="1" ht="378" customHeight="1">
      <c r="A2" s="237" t="s">
        <v>175</v>
      </c>
      <c r="B2" s="23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21.75" customHeight="1">
      <c r="A4" s="310" t="s">
        <v>236</v>
      </c>
      <c r="B4" s="310"/>
    </row>
    <row r="5" spans="1:2" ht="15.75">
      <c r="A5" s="89"/>
      <c r="B5" s="89"/>
    </row>
    <row r="6" spans="1:2" ht="15.75">
      <c r="A6" s="309"/>
      <c r="B6" s="309"/>
    </row>
    <row r="7" ht="15.75">
      <c r="A7" s="89"/>
    </row>
    <row r="9" spans="1:2" ht="15" customHeight="1">
      <c r="A9" s="59"/>
      <c r="B9" s="58"/>
    </row>
    <row r="10" spans="1:2" ht="18.75">
      <c r="A10" s="71"/>
      <c r="B10" s="18"/>
    </row>
  </sheetData>
  <sheetProtection/>
  <mergeCells count="3">
    <mergeCell ref="A2:B2"/>
    <mergeCell ref="A4:B4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80" r:id="rId1"/>
  <colBreaks count="1" manualBreakCount="1">
    <brk id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SheetLayoutView="100" zoomScalePageLayoutView="0" workbookViewId="0" topLeftCell="A1">
      <selection activeCell="I14" sqref="I13:I14"/>
    </sheetView>
  </sheetViews>
  <sheetFormatPr defaultColWidth="9.00390625" defaultRowHeight="15.75"/>
  <cols>
    <col min="1" max="1" width="3.375" style="25" customWidth="1"/>
    <col min="2" max="2" width="34.75390625" style="25" customWidth="1"/>
    <col min="3" max="3" width="8.125" style="25" customWidth="1"/>
    <col min="4" max="4" width="12.75390625" style="25" customWidth="1"/>
    <col min="5" max="5" width="12.50390625" style="25" customWidth="1"/>
    <col min="6" max="6" width="12.75390625" style="25" customWidth="1"/>
    <col min="7" max="16384" width="9.00390625" style="25" customWidth="1"/>
  </cols>
  <sheetData>
    <row r="2" spans="2:6" ht="86.25" customHeight="1">
      <c r="B2" s="238" t="s">
        <v>179</v>
      </c>
      <c r="C2" s="238"/>
      <c r="D2" s="238"/>
      <c r="E2" s="238"/>
      <c r="F2" s="238"/>
    </row>
    <row r="3" ht="15.75" thickBot="1"/>
    <row r="4" spans="2:6" ht="39" customHeight="1" thickBot="1">
      <c r="B4" s="129" t="s">
        <v>165</v>
      </c>
      <c r="C4" s="130" t="s">
        <v>201</v>
      </c>
      <c r="D4" s="217" t="s">
        <v>261</v>
      </c>
      <c r="E4" s="217" t="s">
        <v>263</v>
      </c>
      <c r="F4" s="128" t="s">
        <v>164</v>
      </c>
    </row>
    <row r="5" spans="2:6" ht="31.5">
      <c r="B5" s="124" t="s">
        <v>194</v>
      </c>
      <c r="C5" s="125" t="s">
        <v>202</v>
      </c>
      <c r="D5" s="126">
        <f>D8+D12+D16+D20</f>
        <v>174</v>
      </c>
      <c r="E5" s="126">
        <f>E8+E12+E16+E20</f>
        <v>220</v>
      </c>
      <c r="F5" s="127">
        <f>(E5/D5)*100-100</f>
        <v>26.436781609195407</v>
      </c>
    </row>
    <row r="6" spans="2:6" ht="8.25" customHeight="1">
      <c r="B6" s="91"/>
      <c r="C6" s="113"/>
      <c r="D6" s="118"/>
      <c r="E6" s="118"/>
      <c r="F6" s="119"/>
    </row>
    <row r="7" spans="2:6" ht="15" customHeight="1">
      <c r="B7" s="111" t="s">
        <v>195</v>
      </c>
      <c r="C7" s="114"/>
      <c r="D7" s="114"/>
      <c r="E7" s="114"/>
      <c r="F7" s="120"/>
    </row>
    <row r="8" spans="2:6" ht="15" customHeight="1">
      <c r="B8" s="92" t="s">
        <v>196</v>
      </c>
      <c r="C8" s="115" t="s">
        <v>202</v>
      </c>
      <c r="D8" s="94">
        <v>0</v>
      </c>
      <c r="E8" s="94">
        <v>0</v>
      </c>
      <c r="F8" s="121">
        <v>0</v>
      </c>
    </row>
    <row r="9" spans="2:6" ht="15" customHeight="1">
      <c r="B9" s="92" t="s">
        <v>197</v>
      </c>
      <c r="C9" s="115" t="s">
        <v>202</v>
      </c>
      <c r="D9" s="94">
        <v>0</v>
      </c>
      <c r="E9" s="94">
        <v>0</v>
      </c>
      <c r="F9" s="121">
        <v>0</v>
      </c>
    </row>
    <row r="10" spans="2:6" ht="15" customHeight="1">
      <c r="B10" s="92" t="s">
        <v>198</v>
      </c>
      <c r="C10" s="115" t="s">
        <v>202</v>
      </c>
      <c r="D10" s="94">
        <v>0</v>
      </c>
      <c r="E10" s="94">
        <v>0</v>
      </c>
      <c r="F10" s="122">
        <v>0</v>
      </c>
    </row>
    <row r="11" spans="2:6" ht="5.25" customHeight="1">
      <c r="B11" s="92"/>
      <c r="C11" s="115"/>
      <c r="D11" s="94"/>
      <c r="E11" s="94"/>
      <c r="F11" s="122"/>
    </row>
    <row r="12" spans="2:6" ht="15" customHeight="1">
      <c r="B12" s="92" t="s">
        <v>199</v>
      </c>
      <c r="C12" s="115" t="s">
        <v>202</v>
      </c>
      <c r="D12" s="94">
        <f>D13+D14</f>
        <v>52</v>
      </c>
      <c r="E12" s="94">
        <f>E13+E14</f>
        <v>94</v>
      </c>
      <c r="F12" s="122">
        <f>(E12/D12)*100-100</f>
        <v>80.76923076923077</v>
      </c>
    </row>
    <row r="13" spans="2:6" ht="15" customHeight="1">
      <c r="B13" s="92" t="s">
        <v>197</v>
      </c>
      <c r="C13" s="94" t="s">
        <v>202</v>
      </c>
      <c r="D13" s="94">
        <v>0</v>
      </c>
      <c r="E13" s="94">
        <v>0</v>
      </c>
      <c r="F13" s="121">
        <v>0</v>
      </c>
    </row>
    <row r="14" spans="2:6" ht="15" customHeight="1">
      <c r="B14" s="92" t="s">
        <v>198</v>
      </c>
      <c r="C14" s="115" t="s">
        <v>202</v>
      </c>
      <c r="D14" s="94">
        <v>52</v>
      </c>
      <c r="E14" s="94">
        <v>94</v>
      </c>
      <c r="F14" s="122">
        <f>(E14/D14)*100-100</f>
        <v>80.76923076923077</v>
      </c>
    </row>
    <row r="15" spans="2:6" ht="4.5" customHeight="1">
      <c r="B15" s="92"/>
      <c r="C15" s="115"/>
      <c r="D15" s="94"/>
      <c r="E15" s="94"/>
      <c r="F15" s="122"/>
    </row>
    <row r="16" spans="2:6" ht="15" customHeight="1">
      <c r="B16" s="92" t="s">
        <v>200</v>
      </c>
      <c r="C16" s="115" t="s">
        <v>202</v>
      </c>
      <c r="D16" s="94">
        <f>D17+D18</f>
        <v>3</v>
      </c>
      <c r="E16" s="94">
        <f>E17+E18</f>
        <v>3</v>
      </c>
      <c r="F16" s="122">
        <f>(E16/D16)*100-100</f>
        <v>0</v>
      </c>
    </row>
    <row r="17" spans="2:6" ht="14.25" customHeight="1">
      <c r="B17" s="112" t="s">
        <v>197</v>
      </c>
      <c r="C17" s="116" t="s">
        <v>202</v>
      </c>
      <c r="D17" s="94">
        <v>2</v>
      </c>
      <c r="E17" s="94">
        <v>2</v>
      </c>
      <c r="F17" s="121">
        <f>(E17/D17)*100-100</f>
        <v>0</v>
      </c>
    </row>
    <row r="18" spans="2:6" ht="15" customHeight="1">
      <c r="B18" s="92" t="s">
        <v>198</v>
      </c>
      <c r="C18" s="115" t="s">
        <v>202</v>
      </c>
      <c r="D18" s="94">
        <v>1</v>
      </c>
      <c r="E18" s="94">
        <v>1</v>
      </c>
      <c r="F18" s="121">
        <f>(E18/D18)*100-100</f>
        <v>0</v>
      </c>
    </row>
    <row r="19" spans="2:6" ht="4.5" customHeight="1">
      <c r="B19" s="92"/>
      <c r="C19" s="115"/>
      <c r="D19" s="94"/>
      <c r="E19" s="94"/>
      <c r="F19" s="121"/>
    </row>
    <row r="20" spans="2:6" ht="15" customHeight="1">
      <c r="B20" s="92" t="s">
        <v>203</v>
      </c>
      <c r="C20" s="115" t="s">
        <v>202</v>
      </c>
      <c r="D20" s="94">
        <f>D21+D22</f>
        <v>119</v>
      </c>
      <c r="E20" s="94">
        <f>E21+E22</f>
        <v>123</v>
      </c>
      <c r="F20" s="184">
        <f>(E20/D20)*100-100</f>
        <v>3.3613445378151425</v>
      </c>
    </row>
    <row r="21" spans="2:6" ht="15" customHeight="1">
      <c r="B21" s="112" t="s">
        <v>197</v>
      </c>
      <c r="C21" s="115" t="s">
        <v>202</v>
      </c>
      <c r="D21" s="94">
        <v>52</v>
      </c>
      <c r="E21" s="94">
        <v>56</v>
      </c>
      <c r="F21" s="184">
        <f>(E21/D21)*100-100</f>
        <v>7.692307692307693</v>
      </c>
    </row>
    <row r="22" spans="2:6" ht="15" customHeight="1" thickBot="1">
      <c r="B22" s="93" t="s">
        <v>198</v>
      </c>
      <c r="C22" s="117" t="s">
        <v>202</v>
      </c>
      <c r="D22" s="95">
        <v>67</v>
      </c>
      <c r="E22" s="95">
        <v>67</v>
      </c>
      <c r="F22" s="123">
        <f>(E22/D22)*100-100</f>
        <v>0</v>
      </c>
    </row>
    <row r="23" ht="15" customHeight="1"/>
    <row r="24" ht="15" customHeight="1"/>
    <row r="25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5" ht="45" customHeight="1"/>
  </sheetData>
  <sheetProtection/>
  <mergeCells count="1">
    <mergeCell ref="B2:F2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"/>
  <sheetViews>
    <sheetView view="pageBreakPreview" zoomScaleSheetLayoutView="100" zoomScalePageLayoutView="0" workbookViewId="0" topLeftCell="A1">
      <selection activeCell="H34" sqref="H34"/>
    </sheetView>
  </sheetViews>
  <sheetFormatPr defaultColWidth="9.00390625" defaultRowHeight="15.75"/>
  <cols>
    <col min="1" max="1" width="6.50390625" style="0" customWidth="1"/>
    <col min="2" max="2" width="52.00390625" style="0" customWidth="1"/>
    <col min="3" max="3" width="30.75390625" style="0" customWidth="1"/>
  </cols>
  <sheetData>
    <row r="1" ht="16.5" customHeight="1"/>
    <row r="2" spans="1:17" s="29" customFormat="1" ht="60" customHeight="1">
      <c r="A2" s="238" t="s">
        <v>176</v>
      </c>
      <c r="B2" s="238"/>
      <c r="C2" s="23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" ht="15.75">
      <c r="A3" s="309"/>
      <c r="B3" s="309"/>
    </row>
    <row r="4" ht="16.5" thickBot="1">
      <c r="A4" s="89"/>
    </row>
    <row r="5" spans="1:3" ht="16.5" thickBot="1">
      <c r="A5" s="181" t="s">
        <v>237</v>
      </c>
      <c r="B5" s="182" t="s">
        <v>238</v>
      </c>
      <c r="C5" s="183" t="s">
        <v>239</v>
      </c>
    </row>
    <row r="6" spans="1:3" ht="15" customHeight="1">
      <c r="A6" s="160">
        <v>1</v>
      </c>
      <c r="B6" s="161" t="s">
        <v>240</v>
      </c>
      <c r="C6" s="180" t="s">
        <v>241</v>
      </c>
    </row>
    <row r="7" spans="1:3" ht="31.5">
      <c r="A7" s="158">
        <v>2</v>
      </c>
      <c r="B7" s="199" t="s">
        <v>256</v>
      </c>
      <c r="C7" s="176" t="s">
        <v>241</v>
      </c>
    </row>
    <row r="8" spans="1:3" ht="16.5" thickBot="1">
      <c r="A8" s="177">
        <v>3</v>
      </c>
      <c r="B8" s="178" t="s">
        <v>242</v>
      </c>
      <c r="C8" s="179" t="s">
        <v>241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view="pageBreakPreview" zoomScaleSheetLayoutView="100" zoomScalePageLayoutView="0" workbookViewId="0" topLeftCell="A3">
      <selection activeCell="F30" sqref="F30"/>
    </sheetView>
  </sheetViews>
  <sheetFormatPr defaultColWidth="9.00390625" defaultRowHeight="15.75"/>
  <cols>
    <col min="1" max="1" width="65.50390625" style="0" customWidth="1"/>
    <col min="2" max="2" width="37.00390625" style="0" customWidth="1"/>
  </cols>
  <sheetData>
    <row r="1" ht="16.5" customHeight="1"/>
    <row r="2" spans="1:17" s="29" customFormat="1" ht="60" customHeight="1">
      <c r="A2" s="238" t="s">
        <v>192</v>
      </c>
      <c r="B2" s="23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36" customHeight="1">
      <c r="A4" s="311" t="s">
        <v>249</v>
      </c>
      <c r="B4" s="310"/>
    </row>
    <row r="5" spans="1:2" ht="19.5" customHeight="1">
      <c r="A5" s="312" t="s">
        <v>257</v>
      </c>
      <c r="B5" s="268"/>
    </row>
    <row r="6" ht="15.75">
      <c r="A6" s="109"/>
    </row>
    <row r="7" ht="15.75">
      <c r="A7" s="109"/>
    </row>
    <row r="8" spans="1:2" ht="35.25" customHeight="1">
      <c r="A8" s="313"/>
      <c r="B8" s="313"/>
    </row>
    <row r="9" spans="1:2" ht="18.75">
      <c r="A9" s="71"/>
      <c r="B9" s="18"/>
    </row>
  </sheetData>
  <sheetProtection/>
  <mergeCells count="4">
    <mergeCell ref="A2:B2"/>
    <mergeCell ref="A4:B4"/>
    <mergeCell ref="A5:B5"/>
    <mergeCell ref="A8:B8"/>
  </mergeCells>
  <hyperlinks>
    <hyperlink ref="A5" r:id="rId1" display="http://www.ul-energoset.ru/standarty-raskritiya-informacii/39-2014-05-20-05-34-51 "/>
  </hyperlinks>
  <printOptions/>
  <pageMargins left="0.7" right="0.7" top="0.75" bottom="0.75" header="0.3" footer="0.3"/>
  <pageSetup fitToHeight="0" fitToWidth="1" horizontalDpi="600" verticalDpi="600" orientation="portrait" paperSize="9" scale="80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97"/>
  <sheetViews>
    <sheetView zoomScale="80" zoomScaleNormal="80" zoomScaleSheetLayoutView="85" zoomScalePageLayoutView="0" workbookViewId="0" topLeftCell="A1">
      <selection activeCell="AG117" sqref="AG117"/>
    </sheetView>
  </sheetViews>
  <sheetFormatPr defaultColWidth="9.00390625" defaultRowHeight="15.75"/>
  <cols>
    <col min="1" max="1" width="3.625" style="187" customWidth="1"/>
    <col min="2" max="2" width="9.25390625" style="187" customWidth="1"/>
    <col min="3" max="3" width="9.625" style="187" customWidth="1"/>
    <col min="4" max="4" width="9.875" style="187" customWidth="1"/>
    <col min="5" max="5" width="4.625" style="187" customWidth="1"/>
    <col min="6" max="6" width="7.375" style="187" customWidth="1"/>
    <col min="7" max="7" width="7.50390625" style="187" customWidth="1"/>
    <col min="8" max="8" width="7.125" style="187" customWidth="1"/>
    <col min="9" max="9" width="4.625" style="187" customWidth="1"/>
    <col min="10" max="10" width="8.00390625" style="187" customWidth="1"/>
    <col min="11" max="11" width="7.00390625" style="187" customWidth="1"/>
    <col min="12" max="12" width="5.25390625" style="187" customWidth="1"/>
    <col min="13" max="13" width="5.625" style="187" customWidth="1"/>
    <col min="14" max="14" width="7.25390625" style="187" customWidth="1"/>
    <col min="15" max="15" width="5.00390625" style="187" customWidth="1"/>
    <col min="16" max="16" width="7.50390625" style="187" customWidth="1"/>
    <col min="17" max="17" width="5.75390625" style="187" customWidth="1"/>
    <col min="18" max="18" width="6.875" style="187" customWidth="1"/>
    <col min="19" max="19" width="6.00390625" style="187" customWidth="1"/>
    <col min="20" max="20" width="5.625" style="187" customWidth="1"/>
    <col min="21" max="21" width="7.375" style="187" customWidth="1"/>
    <col min="22" max="22" width="4.75390625" style="187" customWidth="1"/>
    <col min="23" max="23" width="5.50390625" style="187" customWidth="1"/>
    <col min="24" max="24" width="7.50390625" style="187" customWidth="1"/>
    <col min="25" max="25" width="5.75390625" style="187" customWidth="1"/>
    <col min="26" max="26" width="4.625" style="187" customWidth="1"/>
    <col min="27" max="27" width="7.625" style="187" customWidth="1"/>
    <col min="28" max="28" width="7.75390625" style="187" customWidth="1"/>
    <col min="29" max="29" width="5.375" style="187" customWidth="1"/>
    <col min="30" max="30" width="6.00390625" style="187" customWidth="1"/>
    <col min="31" max="31" width="7.125" style="187" customWidth="1"/>
    <col min="32" max="16384" width="9.00390625" style="187" customWidth="1"/>
  </cols>
  <sheetData>
    <row r="2" spans="1:31" ht="15.75">
      <c r="A2" s="315" t="s">
        <v>169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</row>
    <row r="3" spans="1:31" ht="13.5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</row>
    <row r="4" spans="1:31" ht="43.5" customHeight="1" thickBot="1">
      <c r="A4" s="314" t="s">
        <v>0</v>
      </c>
      <c r="B4" s="314" t="s">
        <v>17</v>
      </c>
      <c r="C4" s="314" t="s">
        <v>18</v>
      </c>
      <c r="D4" s="314" t="s">
        <v>19</v>
      </c>
      <c r="E4" s="314" t="s">
        <v>20</v>
      </c>
      <c r="F4" s="314"/>
      <c r="G4" s="314"/>
      <c r="H4" s="314"/>
      <c r="I4" s="314"/>
      <c r="J4" s="314" t="s">
        <v>21</v>
      </c>
      <c r="K4" s="314"/>
      <c r="L4" s="314"/>
      <c r="M4" s="314"/>
      <c r="N4" s="314"/>
      <c r="O4" s="314"/>
      <c r="P4" s="314" t="s">
        <v>22</v>
      </c>
      <c r="Q4" s="314"/>
      <c r="R4" s="314"/>
      <c r="S4" s="314"/>
      <c r="T4" s="314"/>
      <c r="U4" s="314"/>
      <c r="V4" s="314"/>
      <c r="W4" s="314" t="s">
        <v>23</v>
      </c>
      <c r="X4" s="314"/>
      <c r="Y4" s="314"/>
      <c r="Z4" s="314"/>
      <c r="AA4" s="314" t="s">
        <v>24</v>
      </c>
      <c r="AB4" s="314"/>
      <c r="AC4" s="314"/>
      <c r="AD4" s="314" t="s">
        <v>25</v>
      </c>
      <c r="AE4" s="314"/>
    </row>
    <row r="5" spans="1:31" s="224" customFormat="1" ht="229.5" thickBot="1">
      <c r="A5" s="314"/>
      <c r="B5" s="314"/>
      <c r="C5" s="314"/>
      <c r="D5" s="314"/>
      <c r="E5" s="225" t="s">
        <v>26</v>
      </c>
      <c r="F5" s="225" t="s">
        <v>27</v>
      </c>
      <c r="G5" s="225" t="s">
        <v>28</v>
      </c>
      <c r="H5" s="225" t="s">
        <v>29</v>
      </c>
      <c r="I5" s="225" t="s">
        <v>30</v>
      </c>
      <c r="J5" s="225" t="s">
        <v>31</v>
      </c>
      <c r="K5" s="225" t="s">
        <v>32</v>
      </c>
      <c r="L5" s="225" t="s">
        <v>33</v>
      </c>
      <c r="M5" s="225" t="s">
        <v>34</v>
      </c>
      <c r="N5" s="225" t="s">
        <v>35</v>
      </c>
      <c r="O5" s="225" t="s">
        <v>30</v>
      </c>
      <c r="P5" s="225" t="s">
        <v>36</v>
      </c>
      <c r="Q5" s="225" t="s">
        <v>37</v>
      </c>
      <c r="R5" s="225" t="s">
        <v>32</v>
      </c>
      <c r="S5" s="225" t="s">
        <v>33</v>
      </c>
      <c r="T5" s="225" t="s">
        <v>34</v>
      </c>
      <c r="U5" s="225" t="s">
        <v>35</v>
      </c>
      <c r="V5" s="225" t="s">
        <v>30</v>
      </c>
      <c r="W5" s="225" t="s">
        <v>38</v>
      </c>
      <c r="X5" s="225" t="s">
        <v>39</v>
      </c>
      <c r="Y5" s="225" t="s">
        <v>40</v>
      </c>
      <c r="Z5" s="225" t="s">
        <v>30</v>
      </c>
      <c r="AA5" s="225" t="s">
        <v>41</v>
      </c>
      <c r="AB5" s="225" t="s">
        <v>42</v>
      </c>
      <c r="AC5" s="225" t="s">
        <v>43</v>
      </c>
      <c r="AD5" s="225" t="s">
        <v>44</v>
      </c>
      <c r="AE5" s="225" t="s">
        <v>45</v>
      </c>
    </row>
    <row r="6" spans="1:31" s="224" customFormat="1" ht="13.5" thickBot="1">
      <c r="A6" s="226">
        <v>1</v>
      </c>
      <c r="B6" s="226">
        <v>2</v>
      </c>
      <c r="C6" s="226">
        <v>3</v>
      </c>
      <c r="D6" s="226">
        <v>4</v>
      </c>
      <c r="E6" s="226">
        <v>5</v>
      </c>
      <c r="F6" s="226">
        <v>6</v>
      </c>
      <c r="G6" s="226">
        <v>7</v>
      </c>
      <c r="H6" s="226">
        <v>8</v>
      </c>
      <c r="I6" s="226">
        <v>9</v>
      </c>
      <c r="J6" s="226">
        <v>10</v>
      </c>
      <c r="K6" s="226">
        <v>11</v>
      </c>
      <c r="L6" s="226">
        <v>12</v>
      </c>
      <c r="M6" s="226">
        <v>13</v>
      </c>
      <c r="N6" s="226">
        <v>14</v>
      </c>
      <c r="O6" s="226">
        <v>15</v>
      </c>
      <c r="P6" s="226">
        <v>16</v>
      </c>
      <c r="Q6" s="226">
        <v>17</v>
      </c>
      <c r="R6" s="226">
        <v>18</v>
      </c>
      <c r="S6" s="226">
        <v>19</v>
      </c>
      <c r="T6" s="226">
        <v>20</v>
      </c>
      <c r="U6" s="226">
        <v>21</v>
      </c>
      <c r="V6" s="226">
        <v>22</v>
      </c>
      <c r="W6" s="226">
        <v>23</v>
      </c>
      <c r="X6" s="226">
        <v>24</v>
      </c>
      <c r="Y6" s="226">
        <v>25</v>
      </c>
      <c r="Z6" s="226">
        <v>26</v>
      </c>
      <c r="AA6" s="226">
        <v>27</v>
      </c>
      <c r="AB6" s="226">
        <v>28</v>
      </c>
      <c r="AC6" s="226">
        <v>29</v>
      </c>
      <c r="AD6" s="226">
        <v>30</v>
      </c>
      <c r="AE6" s="226">
        <v>31</v>
      </c>
    </row>
    <row r="7" spans="1:31" s="224" customFormat="1" ht="13.5" thickBot="1">
      <c r="A7" s="220">
        <v>1</v>
      </c>
      <c r="B7" s="220">
        <v>14</v>
      </c>
      <c r="C7" s="227">
        <v>43130</v>
      </c>
      <c r="D7" s="226"/>
      <c r="E7" s="226" t="s">
        <v>267</v>
      </c>
      <c r="F7" s="226"/>
      <c r="G7" s="226"/>
      <c r="H7" s="226"/>
      <c r="I7" s="226"/>
      <c r="J7" s="226"/>
      <c r="K7" s="226" t="s">
        <v>267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 t="s">
        <v>267</v>
      </c>
      <c r="X7" s="226"/>
      <c r="Y7" s="226"/>
      <c r="Z7" s="226"/>
      <c r="AA7" s="226" t="s">
        <v>267</v>
      </c>
      <c r="AB7" s="226"/>
      <c r="AC7" s="226"/>
      <c r="AD7" s="228" t="s">
        <v>267</v>
      </c>
      <c r="AE7" s="228"/>
    </row>
    <row r="8" spans="1:31" s="224" customFormat="1" ht="13.5" thickBot="1">
      <c r="A8" s="220">
        <f>A7+1</f>
        <v>2</v>
      </c>
      <c r="B8" s="220">
        <v>27</v>
      </c>
      <c r="C8" s="221">
        <v>43136</v>
      </c>
      <c r="D8" s="229"/>
      <c r="E8" s="230" t="s">
        <v>267</v>
      </c>
      <c r="F8" s="230"/>
      <c r="G8" s="230"/>
      <c r="H8" s="230"/>
      <c r="I8" s="230"/>
      <c r="J8" s="230"/>
      <c r="K8" s="230" t="s">
        <v>267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 t="s">
        <v>267</v>
      </c>
      <c r="X8" s="230"/>
      <c r="Y8" s="230"/>
      <c r="Z8" s="230"/>
      <c r="AA8" s="230" t="s">
        <v>267</v>
      </c>
      <c r="AB8" s="230"/>
      <c r="AC8" s="230"/>
      <c r="AD8" s="220" t="s">
        <v>267</v>
      </c>
      <c r="AE8" s="220"/>
    </row>
    <row r="9" spans="1:31" s="224" customFormat="1" ht="13.5" thickBot="1">
      <c r="A9" s="220">
        <f>A8+1</f>
        <v>3</v>
      </c>
      <c r="B9" s="220">
        <v>35</v>
      </c>
      <c r="C9" s="221">
        <v>43140</v>
      </c>
      <c r="D9" s="229"/>
      <c r="E9" s="230" t="s">
        <v>267</v>
      </c>
      <c r="F9" s="230"/>
      <c r="G9" s="230"/>
      <c r="H9" s="230"/>
      <c r="I9" s="230"/>
      <c r="J9" s="230"/>
      <c r="K9" s="230" t="s">
        <v>267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 t="s">
        <v>267</v>
      </c>
      <c r="X9" s="230"/>
      <c r="Y9" s="230"/>
      <c r="Z9" s="230"/>
      <c r="AA9" s="230" t="s">
        <v>267</v>
      </c>
      <c r="AB9" s="230"/>
      <c r="AC9" s="230"/>
      <c r="AD9" s="220" t="s">
        <v>267</v>
      </c>
      <c r="AE9" s="220"/>
    </row>
    <row r="10" spans="1:31" s="224" customFormat="1" ht="13.5" thickBot="1">
      <c r="A10" s="220">
        <f aca="true" t="shared" si="0" ref="A10:A65">A9+1</f>
        <v>4</v>
      </c>
      <c r="B10" s="220">
        <v>41</v>
      </c>
      <c r="C10" s="221">
        <v>43146</v>
      </c>
      <c r="D10" s="230"/>
      <c r="E10" s="230" t="s">
        <v>267</v>
      </c>
      <c r="F10" s="230"/>
      <c r="G10" s="230"/>
      <c r="H10" s="230"/>
      <c r="I10" s="230"/>
      <c r="J10" s="230"/>
      <c r="K10" s="230" t="s">
        <v>267</v>
      </c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 t="s">
        <v>267</v>
      </c>
      <c r="X10" s="230"/>
      <c r="Y10" s="230"/>
      <c r="Z10" s="230"/>
      <c r="AA10" s="230" t="s">
        <v>267</v>
      </c>
      <c r="AB10" s="230"/>
      <c r="AC10" s="230"/>
      <c r="AD10" s="220" t="s">
        <v>267</v>
      </c>
      <c r="AE10" s="220"/>
    </row>
    <row r="11" spans="1:31" s="224" customFormat="1" ht="13.5" thickBot="1">
      <c r="A11" s="220">
        <f t="shared" si="0"/>
        <v>5</v>
      </c>
      <c r="B11" s="220">
        <v>44</v>
      </c>
      <c r="C11" s="221">
        <v>43147</v>
      </c>
      <c r="D11" s="230"/>
      <c r="E11" s="230" t="s">
        <v>267</v>
      </c>
      <c r="F11" s="230"/>
      <c r="G11" s="230"/>
      <c r="H11" s="230"/>
      <c r="I11" s="230"/>
      <c r="J11" s="230"/>
      <c r="K11" s="230" t="s">
        <v>267</v>
      </c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 t="s">
        <v>267</v>
      </c>
      <c r="X11" s="230"/>
      <c r="Y11" s="230"/>
      <c r="Z11" s="230"/>
      <c r="AA11" s="230" t="s">
        <v>267</v>
      </c>
      <c r="AB11" s="230"/>
      <c r="AC11" s="230"/>
      <c r="AD11" s="220" t="s">
        <v>267</v>
      </c>
      <c r="AE11" s="220"/>
    </row>
    <row r="12" spans="1:31" s="224" customFormat="1" ht="13.5" thickBot="1">
      <c r="A12" s="220">
        <f t="shared" si="0"/>
        <v>6</v>
      </c>
      <c r="B12" s="220">
        <v>54</v>
      </c>
      <c r="C12" s="221">
        <v>43159</v>
      </c>
      <c r="D12" s="230"/>
      <c r="E12" s="230" t="s">
        <v>267</v>
      </c>
      <c r="F12" s="230"/>
      <c r="G12" s="230"/>
      <c r="H12" s="230"/>
      <c r="I12" s="230"/>
      <c r="J12" s="230"/>
      <c r="K12" s="230" t="s">
        <v>267</v>
      </c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 t="s">
        <v>267</v>
      </c>
      <c r="X12" s="230"/>
      <c r="Y12" s="230"/>
      <c r="Z12" s="230"/>
      <c r="AA12" s="230" t="s">
        <v>267</v>
      </c>
      <c r="AB12" s="230"/>
      <c r="AC12" s="230"/>
      <c r="AD12" s="220" t="s">
        <v>267</v>
      </c>
      <c r="AE12" s="220"/>
    </row>
    <row r="13" spans="1:31" s="224" customFormat="1" ht="13.5" thickBot="1">
      <c r="A13" s="220">
        <f t="shared" si="0"/>
        <v>7</v>
      </c>
      <c r="B13" s="220">
        <v>57</v>
      </c>
      <c r="C13" s="221">
        <v>43160</v>
      </c>
      <c r="D13" s="230"/>
      <c r="E13" s="230"/>
      <c r="F13" s="230"/>
      <c r="G13" s="230" t="s">
        <v>267</v>
      </c>
      <c r="H13" s="230"/>
      <c r="I13" s="230"/>
      <c r="J13" s="230"/>
      <c r="K13" s="230" t="s">
        <v>267</v>
      </c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 t="s">
        <v>267</v>
      </c>
      <c r="X13" s="230"/>
      <c r="Y13" s="230"/>
      <c r="Z13" s="230"/>
      <c r="AA13" s="230" t="s">
        <v>267</v>
      </c>
      <c r="AB13" s="230"/>
      <c r="AC13" s="230"/>
      <c r="AD13" s="220" t="s">
        <v>267</v>
      </c>
      <c r="AE13" s="220"/>
    </row>
    <row r="14" spans="1:31" s="224" customFormat="1" ht="13.5" thickBot="1">
      <c r="A14" s="220">
        <f t="shared" si="0"/>
        <v>8</v>
      </c>
      <c r="B14" s="220">
        <v>66</v>
      </c>
      <c r="C14" s="221">
        <v>43165</v>
      </c>
      <c r="D14" s="230"/>
      <c r="E14" s="230" t="s">
        <v>267</v>
      </c>
      <c r="F14" s="230"/>
      <c r="G14" s="230"/>
      <c r="H14" s="230"/>
      <c r="I14" s="230"/>
      <c r="J14" s="230"/>
      <c r="K14" s="230" t="s">
        <v>267</v>
      </c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 t="s">
        <v>267</v>
      </c>
      <c r="X14" s="230"/>
      <c r="Y14" s="230"/>
      <c r="Z14" s="230"/>
      <c r="AA14" s="230" t="s">
        <v>267</v>
      </c>
      <c r="AB14" s="230"/>
      <c r="AC14" s="230"/>
      <c r="AD14" s="220" t="s">
        <v>267</v>
      </c>
      <c r="AE14" s="220"/>
    </row>
    <row r="15" spans="1:31" s="224" customFormat="1" ht="13.5" thickBot="1">
      <c r="A15" s="220">
        <f t="shared" si="0"/>
        <v>9</v>
      </c>
      <c r="B15" s="220">
        <v>76</v>
      </c>
      <c r="C15" s="221">
        <v>43175</v>
      </c>
      <c r="D15" s="230"/>
      <c r="E15" s="230"/>
      <c r="F15" s="230"/>
      <c r="G15" s="230" t="s">
        <v>267</v>
      </c>
      <c r="H15" s="230"/>
      <c r="I15" s="230"/>
      <c r="J15" s="230"/>
      <c r="K15" s="230" t="s">
        <v>267</v>
      </c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 t="s">
        <v>267</v>
      </c>
      <c r="X15" s="230"/>
      <c r="Y15" s="230"/>
      <c r="Z15" s="230"/>
      <c r="AA15" s="230" t="s">
        <v>267</v>
      </c>
      <c r="AB15" s="230"/>
      <c r="AC15" s="230"/>
      <c r="AD15" s="220" t="s">
        <v>267</v>
      </c>
      <c r="AE15" s="220"/>
    </row>
    <row r="16" spans="1:31" s="224" customFormat="1" ht="13.5" thickBot="1">
      <c r="A16" s="220">
        <f t="shared" si="0"/>
        <v>10</v>
      </c>
      <c r="B16" s="220">
        <v>77</v>
      </c>
      <c r="C16" s="221">
        <v>43175</v>
      </c>
      <c r="D16" s="230"/>
      <c r="E16" s="230"/>
      <c r="F16" s="230"/>
      <c r="G16" s="230" t="s">
        <v>267</v>
      </c>
      <c r="H16" s="230"/>
      <c r="I16" s="230"/>
      <c r="J16" s="230"/>
      <c r="K16" s="230" t="s">
        <v>267</v>
      </c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 t="s">
        <v>267</v>
      </c>
      <c r="X16" s="230"/>
      <c r="Y16" s="230"/>
      <c r="Z16" s="230"/>
      <c r="AA16" s="230" t="s">
        <v>267</v>
      </c>
      <c r="AB16" s="230"/>
      <c r="AC16" s="230"/>
      <c r="AD16" s="231" t="s">
        <v>267</v>
      </c>
      <c r="AE16" s="220"/>
    </row>
    <row r="17" spans="1:31" s="224" customFormat="1" ht="13.5" thickBot="1">
      <c r="A17" s="220">
        <f t="shared" si="0"/>
        <v>11</v>
      </c>
      <c r="B17" s="220">
        <v>89</v>
      </c>
      <c r="C17" s="221">
        <v>43186</v>
      </c>
      <c r="D17" s="230"/>
      <c r="E17" s="230" t="s">
        <v>267</v>
      </c>
      <c r="F17" s="230"/>
      <c r="G17" s="230"/>
      <c r="H17" s="230"/>
      <c r="I17" s="230"/>
      <c r="J17" s="230"/>
      <c r="K17" s="230" t="s">
        <v>267</v>
      </c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 t="s">
        <v>267</v>
      </c>
      <c r="X17" s="230"/>
      <c r="Y17" s="230"/>
      <c r="Z17" s="230"/>
      <c r="AA17" s="230" t="s">
        <v>267</v>
      </c>
      <c r="AB17" s="230"/>
      <c r="AC17" s="230"/>
      <c r="AD17" s="220" t="s">
        <v>267</v>
      </c>
      <c r="AE17" s="232"/>
    </row>
    <row r="18" spans="1:31" s="224" customFormat="1" ht="13.5" thickBot="1">
      <c r="A18" s="220">
        <f t="shared" si="0"/>
        <v>12</v>
      </c>
      <c r="B18" s="220">
        <v>94</v>
      </c>
      <c r="C18" s="221">
        <v>43189</v>
      </c>
      <c r="D18" s="230"/>
      <c r="E18" s="230" t="s">
        <v>267</v>
      </c>
      <c r="F18" s="230"/>
      <c r="G18" s="230"/>
      <c r="H18" s="230"/>
      <c r="I18" s="230"/>
      <c r="J18" s="230"/>
      <c r="K18" s="230" t="s">
        <v>267</v>
      </c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 t="s">
        <v>267</v>
      </c>
      <c r="X18" s="230"/>
      <c r="Y18" s="230"/>
      <c r="Z18" s="230"/>
      <c r="AA18" s="230" t="s">
        <v>267</v>
      </c>
      <c r="AB18" s="230"/>
      <c r="AC18" s="230"/>
      <c r="AD18" s="220" t="s">
        <v>267</v>
      </c>
      <c r="AE18" s="220"/>
    </row>
    <row r="19" spans="1:31" s="224" customFormat="1" ht="13.5" thickBot="1">
      <c r="A19" s="220">
        <f t="shared" si="0"/>
        <v>13</v>
      </c>
      <c r="B19" s="220">
        <v>104</v>
      </c>
      <c r="C19" s="221">
        <v>43193</v>
      </c>
      <c r="D19" s="230"/>
      <c r="E19" s="230" t="s">
        <v>267</v>
      </c>
      <c r="F19" s="230"/>
      <c r="G19" s="230"/>
      <c r="H19" s="230"/>
      <c r="I19" s="230"/>
      <c r="J19" s="230"/>
      <c r="K19" s="230" t="s">
        <v>267</v>
      </c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 t="s">
        <v>267</v>
      </c>
      <c r="X19" s="230"/>
      <c r="Y19" s="230"/>
      <c r="Z19" s="230"/>
      <c r="AA19" s="230" t="s">
        <v>267</v>
      </c>
      <c r="AB19" s="230"/>
      <c r="AC19" s="230"/>
      <c r="AD19" s="220" t="s">
        <v>267</v>
      </c>
      <c r="AE19" s="220"/>
    </row>
    <row r="20" spans="1:31" s="224" customFormat="1" ht="13.5" thickBot="1">
      <c r="A20" s="220">
        <f t="shared" si="0"/>
        <v>14</v>
      </c>
      <c r="B20" s="220">
        <v>113</v>
      </c>
      <c r="C20" s="221">
        <v>43199</v>
      </c>
      <c r="D20" s="230"/>
      <c r="E20" s="230" t="s">
        <v>267</v>
      </c>
      <c r="F20" s="230"/>
      <c r="G20" s="230"/>
      <c r="H20" s="230"/>
      <c r="I20" s="230"/>
      <c r="J20" s="230"/>
      <c r="K20" s="230" t="s">
        <v>267</v>
      </c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 t="s">
        <v>267</v>
      </c>
      <c r="X20" s="230"/>
      <c r="Y20" s="230"/>
      <c r="Z20" s="230"/>
      <c r="AA20" s="230" t="s">
        <v>267</v>
      </c>
      <c r="AB20" s="230"/>
      <c r="AC20" s="230"/>
      <c r="AD20" s="220" t="s">
        <v>267</v>
      </c>
      <c r="AE20" s="220"/>
    </row>
    <row r="21" spans="1:31" s="224" customFormat="1" ht="13.5" thickBot="1">
      <c r="A21" s="220">
        <f t="shared" si="0"/>
        <v>15</v>
      </c>
      <c r="B21" s="220">
        <v>115</v>
      </c>
      <c r="C21" s="221">
        <v>43201</v>
      </c>
      <c r="D21" s="230"/>
      <c r="E21" s="230" t="s">
        <v>267</v>
      </c>
      <c r="F21" s="230"/>
      <c r="G21" s="230"/>
      <c r="H21" s="230"/>
      <c r="I21" s="230"/>
      <c r="J21" s="230"/>
      <c r="K21" s="230" t="s">
        <v>267</v>
      </c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 t="s">
        <v>267</v>
      </c>
      <c r="X21" s="230"/>
      <c r="Y21" s="230"/>
      <c r="Z21" s="230"/>
      <c r="AA21" s="230" t="s">
        <v>267</v>
      </c>
      <c r="AB21" s="230"/>
      <c r="AC21" s="230"/>
      <c r="AD21" s="232" t="s">
        <v>267</v>
      </c>
      <c r="AE21" s="220"/>
    </row>
    <row r="22" spans="1:31" s="224" customFormat="1" ht="13.5" thickBot="1">
      <c r="A22" s="220">
        <f t="shared" si="0"/>
        <v>16</v>
      </c>
      <c r="B22" s="220">
        <v>121</v>
      </c>
      <c r="C22" s="221">
        <v>43207</v>
      </c>
      <c r="D22" s="230"/>
      <c r="E22" s="230"/>
      <c r="F22" s="230"/>
      <c r="G22" s="230" t="s">
        <v>267</v>
      </c>
      <c r="H22" s="230"/>
      <c r="I22" s="230"/>
      <c r="J22" s="230"/>
      <c r="K22" s="230" t="s">
        <v>267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 t="s">
        <v>267</v>
      </c>
      <c r="X22" s="230"/>
      <c r="Y22" s="230"/>
      <c r="Z22" s="230"/>
      <c r="AA22" s="230" t="s">
        <v>267</v>
      </c>
      <c r="AB22" s="230"/>
      <c r="AC22" s="230"/>
      <c r="AD22" s="220" t="s">
        <v>267</v>
      </c>
      <c r="AE22" s="232"/>
    </row>
    <row r="23" spans="1:31" s="224" customFormat="1" ht="13.5" thickBot="1">
      <c r="A23" s="220">
        <f t="shared" si="0"/>
        <v>17</v>
      </c>
      <c r="B23" s="220">
        <v>123</v>
      </c>
      <c r="C23" s="221">
        <v>43209</v>
      </c>
      <c r="D23" s="230"/>
      <c r="E23" s="230" t="s">
        <v>267</v>
      </c>
      <c r="F23" s="230"/>
      <c r="G23" s="230"/>
      <c r="H23" s="230"/>
      <c r="I23" s="230"/>
      <c r="J23" s="230"/>
      <c r="K23" s="230" t="s">
        <v>267</v>
      </c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 t="s">
        <v>267</v>
      </c>
      <c r="X23" s="230"/>
      <c r="Y23" s="230"/>
      <c r="Z23" s="230"/>
      <c r="AA23" s="230" t="s">
        <v>267</v>
      </c>
      <c r="AB23" s="230"/>
      <c r="AC23" s="230"/>
      <c r="AD23" s="230" t="s">
        <v>267</v>
      </c>
      <c r="AE23" s="222"/>
    </row>
    <row r="24" spans="1:31" s="224" customFormat="1" ht="13.5" thickBot="1">
      <c r="A24" s="220">
        <f t="shared" si="0"/>
        <v>18</v>
      </c>
      <c r="B24" s="220">
        <v>124</v>
      </c>
      <c r="C24" s="221">
        <v>43209</v>
      </c>
      <c r="D24" s="230"/>
      <c r="E24" s="230" t="s">
        <v>267</v>
      </c>
      <c r="F24" s="230"/>
      <c r="G24" s="230"/>
      <c r="H24" s="230"/>
      <c r="I24" s="230"/>
      <c r="J24" s="230"/>
      <c r="K24" s="230" t="s">
        <v>267</v>
      </c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 t="s">
        <v>267</v>
      </c>
      <c r="X24" s="230"/>
      <c r="Y24" s="230"/>
      <c r="Z24" s="230"/>
      <c r="AA24" s="230" t="s">
        <v>267</v>
      </c>
      <c r="AB24" s="230"/>
      <c r="AC24" s="230"/>
      <c r="AD24" s="230" t="s">
        <v>267</v>
      </c>
      <c r="AE24" s="222"/>
    </row>
    <row r="25" spans="1:31" s="224" customFormat="1" ht="13.5" thickBot="1">
      <c r="A25" s="220">
        <f t="shared" si="0"/>
        <v>19</v>
      </c>
      <c r="B25" s="220">
        <v>125</v>
      </c>
      <c r="C25" s="221">
        <v>43210</v>
      </c>
      <c r="D25" s="230"/>
      <c r="E25" s="230"/>
      <c r="F25" s="230"/>
      <c r="G25" s="230" t="s">
        <v>267</v>
      </c>
      <c r="H25" s="230"/>
      <c r="I25" s="230"/>
      <c r="J25" s="230"/>
      <c r="K25" s="230" t="s">
        <v>267</v>
      </c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 t="s">
        <v>267</v>
      </c>
      <c r="X25" s="230"/>
      <c r="Y25" s="230"/>
      <c r="Z25" s="230"/>
      <c r="AA25" s="230" t="s">
        <v>267</v>
      </c>
      <c r="AB25" s="230"/>
      <c r="AC25" s="230"/>
      <c r="AD25" s="230" t="s">
        <v>267</v>
      </c>
      <c r="AE25" s="222"/>
    </row>
    <row r="26" spans="1:31" s="224" customFormat="1" ht="13.5" thickBot="1">
      <c r="A26" s="220">
        <f t="shared" si="0"/>
        <v>20</v>
      </c>
      <c r="B26" s="220">
        <f>B25+1</f>
        <v>126</v>
      </c>
      <c r="C26" s="221">
        <v>43210</v>
      </c>
      <c r="D26" s="230"/>
      <c r="E26" s="230" t="s">
        <v>267</v>
      </c>
      <c r="F26" s="230"/>
      <c r="G26" s="230"/>
      <c r="H26" s="230"/>
      <c r="I26" s="230"/>
      <c r="J26" s="230"/>
      <c r="K26" s="230" t="s">
        <v>267</v>
      </c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 t="s">
        <v>267</v>
      </c>
      <c r="X26" s="230"/>
      <c r="Y26" s="230"/>
      <c r="Z26" s="230"/>
      <c r="AA26" s="230" t="s">
        <v>267</v>
      </c>
      <c r="AB26" s="230"/>
      <c r="AC26" s="230"/>
      <c r="AD26" s="230" t="s">
        <v>267</v>
      </c>
      <c r="AE26" s="230"/>
    </row>
    <row r="27" spans="1:31" s="224" customFormat="1" ht="13.5" thickBot="1">
      <c r="A27" s="220">
        <f t="shared" si="0"/>
        <v>21</v>
      </c>
      <c r="B27" s="220">
        <v>128</v>
      </c>
      <c r="C27" s="221">
        <v>43213</v>
      </c>
      <c r="D27" s="230"/>
      <c r="E27" s="230"/>
      <c r="F27" s="230"/>
      <c r="G27" s="230" t="s">
        <v>267</v>
      </c>
      <c r="H27" s="230"/>
      <c r="I27" s="230"/>
      <c r="J27" s="230"/>
      <c r="K27" s="230" t="s">
        <v>267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 t="s">
        <v>267</v>
      </c>
      <c r="X27" s="230"/>
      <c r="Y27" s="230"/>
      <c r="Z27" s="230"/>
      <c r="AA27" s="230" t="s">
        <v>267</v>
      </c>
      <c r="AB27" s="230"/>
      <c r="AC27" s="230"/>
      <c r="AD27" s="230" t="s">
        <v>267</v>
      </c>
      <c r="AE27" s="230"/>
    </row>
    <row r="28" spans="1:31" s="224" customFormat="1" ht="13.5" thickBot="1">
      <c r="A28" s="220">
        <f t="shared" si="0"/>
        <v>22</v>
      </c>
      <c r="B28" s="220">
        <v>145</v>
      </c>
      <c r="C28" s="221">
        <v>43234</v>
      </c>
      <c r="D28" s="230"/>
      <c r="E28" s="230" t="s">
        <v>267</v>
      </c>
      <c r="F28" s="230"/>
      <c r="G28" s="230"/>
      <c r="H28" s="230"/>
      <c r="I28" s="230"/>
      <c r="J28" s="230"/>
      <c r="K28" s="230" t="s">
        <v>267</v>
      </c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 t="s">
        <v>267</v>
      </c>
      <c r="X28" s="230"/>
      <c r="Y28" s="230"/>
      <c r="Z28" s="230"/>
      <c r="AA28" s="230" t="s">
        <v>267</v>
      </c>
      <c r="AB28" s="230"/>
      <c r="AC28" s="230"/>
      <c r="AD28" s="230" t="s">
        <v>267</v>
      </c>
      <c r="AE28" s="230"/>
    </row>
    <row r="29" spans="1:31" s="224" customFormat="1" ht="13.5" thickBot="1">
      <c r="A29" s="220">
        <f t="shared" si="0"/>
        <v>23</v>
      </c>
      <c r="B29" s="220">
        <v>148</v>
      </c>
      <c r="C29" s="221">
        <v>43235</v>
      </c>
      <c r="E29" s="230"/>
      <c r="F29" s="230"/>
      <c r="G29" s="230" t="s">
        <v>267</v>
      </c>
      <c r="H29" s="230"/>
      <c r="I29" s="230"/>
      <c r="J29" s="230"/>
      <c r="K29" s="230" t="s">
        <v>267</v>
      </c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 t="s">
        <v>267</v>
      </c>
      <c r="X29" s="230"/>
      <c r="Y29" s="230"/>
      <c r="Z29" s="230"/>
      <c r="AA29" s="230" t="s">
        <v>267</v>
      </c>
      <c r="AB29" s="230"/>
      <c r="AC29" s="230"/>
      <c r="AD29" s="223" t="s">
        <v>267</v>
      </c>
      <c r="AE29" s="230"/>
    </row>
    <row r="30" spans="1:31" s="224" customFormat="1" ht="13.5" thickBot="1">
      <c r="A30" s="220">
        <f t="shared" si="0"/>
        <v>24</v>
      </c>
      <c r="B30" s="220">
        <v>153</v>
      </c>
      <c r="C30" s="221">
        <v>43242</v>
      </c>
      <c r="D30" s="230"/>
      <c r="E30" s="230" t="s">
        <v>267</v>
      </c>
      <c r="F30" s="230"/>
      <c r="G30" s="230"/>
      <c r="H30" s="230"/>
      <c r="I30" s="230"/>
      <c r="J30" s="230"/>
      <c r="K30" s="230" t="s">
        <v>267</v>
      </c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 t="s">
        <v>267</v>
      </c>
      <c r="X30" s="230"/>
      <c r="Y30" s="230"/>
      <c r="Z30" s="230"/>
      <c r="AA30" s="230" t="s">
        <v>267</v>
      </c>
      <c r="AB30" s="230"/>
      <c r="AC30" s="230"/>
      <c r="AD30" s="223" t="s">
        <v>267</v>
      </c>
      <c r="AE30" s="230"/>
    </row>
    <row r="31" spans="1:31" s="224" customFormat="1" ht="13.5" thickBot="1">
      <c r="A31" s="220">
        <f t="shared" si="0"/>
        <v>25</v>
      </c>
      <c r="B31" s="220">
        <v>172</v>
      </c>
      <c r="C31" s="221">
        <v>43255</v>
      </c>
      <c r="D31" s="230"/>
      <c r="E31" s="230" t="s">
        <v>267</v>
      </c>
      <c r="F31" s="230"/>
      <c r="G31" s="230"/>
      <c r="H31" s="230"/>
      <c r="I31" s="230"/>
      <c r="K31" s="230" t="s">
        <v>267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 t="s">
        <v>267</v>
      </c>
      <c r="Y31" s="230"/>
      <c r="Z31" s="230"/>
      <c r="AA31" s="230" t="s">
        <v>267</v>
      </c>
      <c r="AB31" s="230"/>
      <c r="AC31" s="230"/>
      <c r="AD31" s="230" t="s">
        <v>267</v>
      </c>
      <c r="AE31" s="230"/>
    </row>
    <row r="32" spans="1:31" s="224" customFormat="1" ht="13.5" thickBot="1">
      <c r="A32" s="220">
        <f t="shared" si="0"/>
        <v>26</v>
      </c>
      <c r="B32" s="220">
        <v>173</v>
      </c>
      <c r="C32" s="221">
        <v>43255</v>
      </c>
      <c r="D32" s="230"/>
      <c r="E32" s="230" t="s">
        <v>267</v>
      </c>
      <c r="F32" s="230"/>
      <c r="G32" s="230"/>
      <c r="H32" s="230"/>
      <c r="I32" s="230"/>
      <c r="J32" s="230"/>
      <c r="K32" s="230" t="s">
        <v>267</v>
      </c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 t="s">
        <v>267</v>
      </c>
      <c r="X32" s="230"/>
      <c r="Y32" s="230"/>
      <c r="Z32" s="230"/>
      <c r="AA32" s="230" t="s">
        <v>267</v>
      </c>
      <c r="AB32" s="230"/>
      <c r="AC32" s="230"/>
      <c r="AD32" s="233" t="s">
        <v>267</v>
      </c>
      <c r="AE32" s="230"/>
    </row>
    <row r="33" spans="1:31" s="224" customFormat="1" ht="13.5" thickBot="1">
      <c r="A33" s="220">
        <f t="shared" si="0"/>
        <v>27</v>
      </c>
      <c r="B33" s="220">
        <v>187</v>
      </c>
      <c r="C33" s="221">
        <v>43271</v>
      </c>
      <c r="D33" s="230"/>
      <c r="E33" s="230" t="s">
        <v>267</v>
      </c>
      <c r="F33" s="230"/>
      <c r="G33" s="230"/>
      <c r="H33" s="230"/>
      <c r="I33" s="230"/>
      <c r="J33" s="230"/>
      <c r="K33" s="230" t="s">
        <v>267</v>
      </c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 t="s">
        <v>267</v>
      </c>
      <c r="X33" s="230"/>
      <c r="Y33" s="230"/>
      <c r="Z33" s="230"/>
      <c r="AA33" s="230" t="s">
        <v>267</v>
      </c>
      <c r="AB33" s="230"/>
      <c r="AC33" s="230"/>
      <c r="AD33" s="230" t="s">
        <v>267</v>
      </c>
      <c r="AE33" s="230"/>
    </row>
    <row r="34" spans="1:31" s="224" customFormat="1" ht="13.5" thickBot="1">
      <c r="A34" s="220">
        <f t="shared" si="0"/>
        <v>28</v>
      </c>
      <c r="B34" s="220">
        <v>189</v>
      </c>
      <c r="C34" s="221">
        <v>43272</v>
      </c>
      <c r="D34" s="230"/>
      <c r="E34" s="230" t="s">
        <v>267</v>
      </c>
      <c r="F34" s="230"/>
      <c r="G34" s="230"/>
      <c r="H34" s="230"/>
      <c r="I34" s="230"/>
      <c r="J34" s="230"/>
      <c r="K34" s="230" t="s">
        <v>267</v>
      </c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 t="s">
        <v>267</v>
      </c>
      <c r="X34" s="230"/>
      <c r="Y34" s="230"/>
      <c r="Z34" s="230"/>
      <c r="AA34" s="230" t="s">
        <v>267</v>
      </c>
      <c r="AB34" s="230"/>
      <c r="AC34" s="230"/>
      <c r="AD34" s="230" t="s">
        <v>267</v>
      </c>
      <c r="AE34" s="230"/>
    </row>
    <row r="35" spans="1:31" s="224" customFormat="1" ht="13.5" thickBot="1">
      <c r="A35" s="220">
        <f t="shared" si="0"/>
        <v>29</v>
      </c>
      <c r="B35" s="220">
        <v>190</v>
      </c>
      <c r="C35" s="221">
        <v>43273</v>
      </c>
      <c r="D35" s="230"/>
      <c r="E35" s="230" t="s">
        <v>267</v>
      </c>
      <c r="F35" s="230"/>
      <c r="G35" s="230"/>
      <c r="H35" s="230"/>
      <c r="I35" s="230"/>
      <c r="J35" s="230"/>
      <c r="K35" s="230" t="s">
        <v>267</v>
      </c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 t="s">
        <v>267</v>
      </c>
      <c r="X35" s="230"/>
      <c r="Y35" s="230"/>
      <c r="Z35" s="230"/>
      <c r="AA35" s="230" t="s">
        <v>267</v>
      </c>
      <c r="AB35" s="230"/>
      <c r="AC35" s="230"/>
      <c r="AD35" s="230" t="s">
        <v>267</v>
      </c>
      <c r="AE35" s="230"/>
    </row>
    <row r="36" spans="1:31" s="224" customFormat="1" ht="13.5" thickBot="1">
      <c r="A36" s="220">
        <f t="shared" si="0"/>
        <v>30</v>
      </c>
      <c r="B36" s="220">
        <v>194</v>
      </c>
      <c r="C36" s="221">
        <v>43276</v>
      </c>
      <c r="D36" s="230"/>
      <c r="E36" s="230" t="s">
        <v>267</v>
      </c>
      <c r="F36" s="230"/>
      <c r="G36" s="230"/>
      <c r="H36" s="230"/>
      <c r="I36" s="230"/>
      <c r="J36" s="230"/>
      <c r="K36" s="230" t="s">
        <v>267</v>
      </c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 t="s">
        <v>267</v>
      </c>
      <c r="X36" s="230"/>
      <c r="Y36" s="230"/>
      <c r="Z36" s="230"/>
      <c r="AA36" s="230" t="s">
        <v>267</v>
      </c>
      <c r="AB36" s="230"/>
      <c r="AC36" s="230"/>
      <c r="AD36" s="230" t="s">
        <v>267</v>
      </c>
      <c r="AE36" s="230"/>
    </row>
    <row r="37" spans="1:31" s="224" customFormat="1" ht="13.5" thickBot="1">
      <c r="A37" s="220">
        <f t="shared" si="0"/>
        <v>31</v>
      </c>
      <c r="B37" s="220">
        <v>198</v>
      </c>
      <c r="C37" s="221">
        <v>43278</v>
      </c>
      <c r="D37" s="230"/>
      <c r="E37" s="230" t="s">
        <v>267</v>
      </c>
      <c r="F37" s="230"/>
      <c r="G37" s="230"/>
      <c r="H37" s="230"/>
      <c r="I37" s="230"/>
      <c r="J37" s="230"/>
      <c r="K37" s="230" t="s">
        <v>267</v>
      </c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4" t="s">
        <v>267</v>
      </c>
      <c r="X37" s="230"/>
      <c r="Y37" s="230"/>
      <c r="Z37" s="230"/>
      <c r="AA37" s="230" t="s">
        <v>267</v>
      </c>
      <c r="AB37" s="230"/>
      <c r="AC37" s="230"/>
      <c r="AD37" s="230" t="s">
        <v>267</v>
      </c>
      <c r="AE37" s="230"/>
    </row>
    <row r="38" spans="1:31" s="224" customFormat="1" ht="13.5" thickBot="1">
      <c r="A38" s="220">
        <f t="shared" si="0"/>
        <v>32</v>
      </c>
      <c r="B38" s="220">
        <v>200</v>
      </c>
      <c r="C38" s="221">
        <v>43279</v>
      </c>
      <c r="D38" s="230"/>
      <c r="E38" s="230" t="s">
        <v>267</v>
      </c>
      <c r="F38" s="230"/>
      <c r="G38" s="230"/>
      <c r="H38" s="230"/>
      <c r="I38" s="230"/>
      <c r="J38" s="230"/>
      <c r="K38" s="230" t="s">
        <v>267</v>
      </c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 t="s">
        <v>267</v>
      </c>
      <c r="X38" s="230"/>
      <c r="Y38" s="230"/>
      <c r="Z38" s="230"/>
      <c r="AA38" s="230" t="s">
        <v>267</v>
      </c>
      <c r="AB38" s="230"/>
      <c r="AC38" s="230"/>
      <c r="AD38" s="230" t="s">
        <v>267</v>
      </c>
      <c r="AE38" s="230"/>
    </row>
    <row r="39" spans="1:31" s="224" customFormat="1" ht="13.5" thickBot="1">
      <c r="A39" s="220">
        <f t="shared" si="0"/>
        <v>33</v>
      </c>
      <c r="B39" s="220">
        <v>201</v>
      </c>
      <c r="C39" s="221">
        <v>43279</v>
      </c>
      <c r="D39" s="230"/>
      <c r="E39" s="230" t="s">
        <v>267</v>
      </c>
      <c r="F39" s="230"/>
      <c r="G39" s="230"/>
      <c r="H39" s="230"/>
      <c r="I39" s="230"/>
      <c r="J39" s="230"/>
      <c r="K39" s="230" t="s">
        <v>267</v>
      </c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 t="s">
        <v>267</v>
      </c>
      <c r="X39" s="230"/>
      <c r="Y39" s="230"/>
      <c r="Z39" s="230"/>
      <c r="AA39" s="230" t="s">
        <v>267</v>
      </c>
      <c r="AB39" s="230"/>
      <c r="AC39" s="230"/>
      <c r="AD39" s="230" t="s">
        <v>267</v>
      </c>
      <c r="AE39" s="230"/>
    </row>
    <row r="40" spans="1:31" s="224" customFormat="1" ht="13.5" thickBot="1">
      <c r="A40" s="220">
        <f t="shared" si="0"/>
        <v>34</v>
      </c>
      <c r="B40" s="220">
        <v>204</v>
      </c>
      <c r="C40" s="221">
        <v>43280</v>
      </c>
      <c r="D40" s="230"/>
      <c r="E40" s="230" t="s">
        <v>267</v>
      </c>
      <c r="F40" s="230"/>
      <c r="G40" s="230"/>
      <c r="H40" s="230"/>
      <c r="I40" s="230"/>
      <c r="J40" s="230"/>
      <c r="K40" s="230" t="s">
        <v>267</v>
      </c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 t="s">
        <v>267</v>
      </c>
      <c r="X40" s="230"/>
      <c r="Y40" s="230"/>
      <c r="Z40" s="230"/>
      <c r="AA40" s="230" t="s">
        <v>267</v>
      </c>
      <c r="AB40" s="230"/>
      <c r="AC40" s="230"/>
      <c r="AD40" s="230" t="s">
        <v>267</v>
      </c>
      <c r="AE40" s="230"/>
    </row>
    <row r="41" spans="1:31" s="224" customFormat="1" ht="13.5" thickBot="1">
      <c r="A41" s="220">
        <f t="shared" si="0"/>
        <v>35</v>
      </c>
      <c r="B41" s="220">
        <v>206</v>
      </c>
      <c r="C41" s="221">
        <v>43283</v>
      </c>
      <c r="D41" s="230"/>
      <c r="E41" s="230" t="s">
        <v>267</v>
      </c>
      <c r="F41" s="230"/>
      <c r="G41" s="230"/>
      <c r="H41" s="230"/>
      <c r="I41" s="230"/>
      <c r="J41" s="230"/>
      <c r="K41" s="230" t="s">
        <v>267</v>
      </c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 t="s">
        <v>267</v>
      </c>
      <c r="X41" s="230"/>
      <c r="Y41" s="230"/>
      <c r="Z41" s="230"/>
      <c r="AA41" s="230" t="s">
        <v>267</v>
      </c>
      <c r="AB41" s="230"/>
      <c r="AC41" s="230"/>
      <c r="AD41" s="230" t="s">
        <v>267</v>
      </c>
      <c r="AE41" s="230"/>
    </row>
    <row r="42" spans="1:31" s="224" customFormat="1" ht="13.5" thickBot="1">
      <c r="A42" s="220">
        <f t="shared" si="0"/>
        <v>36</v>
      </c>
      <c r="B42" s="220">
        <v>209</v>
      </c>
      <c r="C42" s="221">
        <v>43284</v>
      </c>
      <c r="D42" s="230"/>
      <c r="E42" s="230" t="s">
        <v>267</v>
      </c>
      <c r="F42" s="230"/>
      <c r="G42" s="230"/>
      <c r="H42" s="230"/>
      <c r="I42" s="230"/>
      <c r="J42" s="230"/>
      <c r="K42" s="230" t="s">
        <v>267</v>
      </c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 t="s">
        <v>267</v>
      </c>
      <c r="X42" s="230"/>
      <c r="Y42" s="230"/>
      <c r="Z42" s="230"/>
      <c r="AA42" s="230" t="s">
        <v>267</v>
      </c>
      <c r="AB42" s="230"/>
      <c r="AC42" s="230"/>
      <c r="AD42" s="230" t="s">
        <v>267</v>
      </c>
      <c r="AE42" s="230"/>
    </row>
    <row r="43" spans="1:31" s="224" customFormat="1" ht="13.5" thickBot="1">
      <c r="A43" s="220">
        <f t="shared" si="0"/>
        <v>37</v>
      </c>
      <c r="B43" s="220">
        <v>217</v>
      </c>
      <c r="C43" s="221">
        <v>43290</v>
      </c>
      <c r="D43" s="230"/>
      <c r="E43" s="230" t="s">
        <v>267</v>
      </c>
      <c r="F43" s="230"/>
      <c r="G43" s="230"/>
      <c r="H43" s="230"/>
      <c r="I43" s="230"/>
      <c r="J43" s="230"/>
      <c r="K43" s="230" t="s">
        <v>267</v>
      </c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 t="s">
        <v>267</v>
      </c>
      <c r="X43" s="230"/>
      <c r="Y43" s="230"/>
      <c r="Z43" s="230"/>
      <c r="AA43" s="230" t="s">
        <v>267</v>
      </c>
      <c r="AB43" s="230"/>
      <c r="AC43" s="230"/>
      <c r="AD43" s="223" t="s">
        <v>267</v>
      </c>
      <c r="AE43" s="223"/>
    </row>
    <row r="44" spans="1:31" s="235" customFormat="1" ht="13.5" thickBot="1">
      <c r="A44" s="220">
        <f t="shared" si="0"/>
        <v>38</v>
      </c>
      <c r="B44" s="220">
        <f>B43+1</f>
        <v>218</v>
      </c>
      <c r="C44" s="221">
        <v>43290</v>
      </c>
      <c r="D44" s="221"/>
      <c r="E44" s="221" t="s">
        <v>267</v>
      </c>
      <c r="F44" s="221"/>
      <c r="G44" s="221"/>
      <c r="H44" s="221"/>
      <c r="I44" s="221"/>
      <c r="J44" s="221"/>
      <c r="K44" s="221" t="s">
        <v>267</v>
      </c>
      <c r="L44" s="221"/>
      <c r="M44" s="221"/>
      <c r="N44" s="221"/>
      <c r="O44" s="221"/>
      <c r="P44" s="221"/>
      <c r="Q44" s="230"/>
      <c r="R44" s="230"/>
      <c r="S44" s="230"/>
      <c r="T44" s="230"/>
      <c r="U44" s="230"/>
      <c r="V44" s="230"/>
      <c r="W44" s="230" t="s">
        <v>267</v>
      </c>
      <c r="X44" s="230"/>
      <c r="Y44" s="230"/>
      <c r="Z44" s="230"/>
      <c r="AA44" s="230" t="s">
        <v>267</v>
      </c>
      <c r="AB44" s="230"/>
      <c r="AC44" s="230"/>
      <c r="AD44" s="230" t="s">
        <v>267</v>
      </c>
      <c r="AE44" s="230"/>
    </row>
    <row r="45" spans="1:31" s="224" customFormat="1" ht="13.5" thickBot="1">
      <c r="A45" s="220">
        <f t="shared" si="0"/>
        <v>39</v>
      </c>
      <c r="B45" s="220">
        <v>219</v>
      </c>
      <c r="C45" s="221">
        <v>43290</v>
      </c>
      <c r="D45" s="223"/>
      <c r="E45" s="223" t="s">
        <v>267</v>
      </c>
      <c r="F45" s="223"/>
      <c r="G45" s="223"/>
      <c r="H45" s="223"/>
      <c r="I45" s="223"/>
      <c r="J45" s="223"/>
      <c r="K45" s="223" t="s">
        <v>267</v>
      </c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 t="s">
        <v>267</v>
      </c>
      <c r="X45" s="223"/>
      <c r="Y45" s="223"/>
      <c r="Z45" s="223"/>
      <c r="AA45" s="223" t="s">
        <v>267</v>
      </c>
      <c r="AB45" s="223"/>
      <c r="AC45" s="223"/>
      <c r="AD45" s="223" t="s">
        <v>267</v>
      </c>
      <c r="AE45" s="223"/>
    </row>
    <row r="46" spans="1:31" s="224" customFormat="1" ht="13.5" thickBot="1">
      <c r="A46" s="220">
        <f t="shared" si="0"/>
        <v>40</v>
      </c>
      <c r="B46" s="220">
        <v>221</v>
      </c>
      <c r="C46" s="221">
        <v>43290</v>
      </c>
      <c r="D46" s="223"/>
      <c r="E46" s="223" t="s">
        <v>267</v>
      </c>
      <c r="F46" s="223"/>
      <c r="G46" s="223"/>
      <c r="H46" s="223"/>
      <c r="I46" s="223"/>
      <c r="J46" s="223"/>
      <c r="K46" s="223" t="s">
        <v>267</v>
      </c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 t="s">
        <v>267</v>
      </c>
      <c r="X46" s="223"/>
      <c r="Y46" s="223"/>
      <c r="Z46" s="223"/>
      <c r="AA46" s="223" t="s">
        <v>267</v>
      </c>
      <c r="AB46" s="223"/>
      <c r="AC46" s="223"/>
      <c r="AD46" s="223" t="s">
        <v>267</v>
      </c>
      <c r="AE46" s="223"/>
    </row>
    <row r="47" spans="1:31" s="224" customFormat="1" ht="13.5" thickBot="1">
      <c r="A47" s="220">
        <f t="shared" si="0"/>
        <v>41</v>
      </c>
      <c r="B47" s="220">
        <v>224</v>
      </c>
      <c r="C47" s="221">
        <v>43291</v>
      </c>
      <c r="D47" s="223"/>
      <c r="E47" s="223" t="s">
        <v>267</v>
      </c>
      <c r="F47" s="223"/>
      <c r="G47" s="223"/>
      <c r="H47" s="223"/>
      <c r="I47" s="223"/>
      <c r="J47" s="223"/>
      <c r="K47" s="223" t="s">
        <v>267</v>
      </c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 t="s">
        <v>267</v>
      </c>
      <c r="X47" s="223"/>
      <c r="Y47" s="223"/>
      <c r="Z47" s="223"/>
      <c r="AA47" s="223" t="s">
        <v>267</v>
      </c>
      <c r="AB47" s="223"/>
      <c r="AC47" s="223"/>
      <c r="AD47" s="223" t="s">
        <v>267</v>
      </c>
      <c r="AE47" s="223"/>
    </row>
    <row r="48" spans="1:31" s="224" customFormat="1" ht="13.5" thickBot="1">
      <c r="A48" s="220">
        <f t="shared" si="0"/>
        <v>42</v>
      </c>
      <c r="B48" s="220">
        <v>226</v>
      </c>
      <c r="C48" s="221">
        <v>43291</v>
      </c>
      <c r="D48" s="223"/>
      <c r="E48" s="223" t="s">
        <v>267</v>
      </c>
      <c r="F48" s="223"/>
      <c r="G48" s="223"/>
      <c r="H48" s="223"/>
      <c r="I48" s="223"/>
      <c r="J48" s="223"/>
      <c r="K48" s="223" t="s">
        <v>267</v>
      </c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 t="s">
        <v>267</v>
      </c>
      <c r="X48" s="223"/>
      <c r="Y48" s="223"/>
      <c r="Z48" s="223"/>
      <c r="AA48" s="223" t="s">
        <v>267</v>
      </c>
      <c r="AB48" s="223"/>
      <c r="AC48" s="223"/>
      <c r="AD48" s="223" t="s">
        <v>267</v>
      </c>
      <c r="AE48" s="223"/>
    </row>
    <row r="49" spans="1:31" s="224" customFormat="1" ht="13.5" thickBot="1">
      <c r="A49" s="220">
        <f t="shared" si="0"/>
        <v>43</v>
      </c>
      <c r="B49" s="220">
        <v>227</v>
      </c>
      <c r="C49" s="221">
        <v>43292</v>
      </c>
      <c r="D49" s="223"/>
      <c r="E49" s="223" t="s">
        <v>267</v>
      </c>
      <c r="F49" s="223"/>
      <c r="G49" s="223"/>
      <c r="H49" s="223"/>
      <c r="I49" s="223"/>
      <c r="J49" s="223"/>
      <c r="K49" s="223" t="s">
        <v>267</v>
      </c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 t="s">
        <v>267</v>
      </c>
      <c r="X49" s="223"/>
      <c r="Y49" s="223"/>
      <c r="Z49" s="223"/>
      <c r="AA49" s="223" t="s">
        <v>267</v>
      </c>
      <c r="AB49" s="223"/>
      <c r="AC49" s="223"/>
      <c r="AD49" s="223" t="s">
        <v>267</v>
      </c>
      <c r="AE49" s="223"/>
    </row>
    <row r="50" spans="1:31" s="224" customFormat="1" ht="13.5" thickBot="1">
      <c r="A50" s="220">
        <f t="shared" si="0"/>
        <v>44</v>
      </c>
      <c r="B50" s="220">
        <v>229</v>
      </c>
      <c r="C50" s="221">
        <v>43293</v>
      </c>
      <c r="D50" s="223"/>
      <c r="E50" s="223" t="s">
        <v>267</v>
      </c>
      <c r="F50" s="223"/>
      <c r="G50" s="223"/>
      <c r="H50" s="223"/>
      <c r="I50" s="223"/>
      <c r="J50" s="223"/>
      <c r="K50" s="223" t="s">
        <v>267</v>
      </c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 t="s">
        <v>267</v>
      </c>
      <c r="X50" s="223"/>
      <c r="Y50" s="223"/>
      <c r="Z50" s="223"/>
      <c r="AA50" s="223" t="s">
        <v>267</v>
      </c>
      <c r="AB50" s="223"/>
      <c r="AC50" s="223"/>
      <c r="AD50" s="223" t="s">
        <v>267</v>
      </c>
      <c r="AE50" s="223"/>
    </row>
    <row r="51" spans="1:31" s="224" customFormat="1" ht="13.5" thickBot="1">
      <c r="A51" s="220">
        <f t="shared" si="0"/>
        <v>45</v>
      </c>
      <c r="B51" s="220">
        <v>235</v>
      </c>
      <c r="C51" s="221">
        <v>43298</v>
      </c>
      <c r="D51" s="223"/>
      <c r="E51" s="223" t="s">
        <v>267</v>
      </c>
      <c r="F51" s="223"/>
      <c r="G51" s="223"/>
      <c r="H51" s="223"/>
      <c r="I51" s="223"/>
      <c r="J51" s="223"/>
      <c r="K51" s="223" t="s">
        <v>267</v>
      </c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 t="s">
        <v>267</v>
      </c>
      <c r="X51" s="223"/>
      <c r="Y51" s="223"/>
      <c r="Z51" s="223"/>
      <c r="AA51" s="223" t="s">
        <v>267</v>
      </c>
      <c r="AB51" s="223"/>
      <c r="AC51" s="223"/>
      <c r="AD51" s="223" t="s">
        <v>267</v>
      </c>
      <c r="AE51" s="223"/>
    </row>
    <row r="52" spans="1:31" s="224" customFormat="1" ht="13.5" thickBot="1">
      <c r="A52" s="220">
        <f t="shared" si="0"/>
        <v>46</v>
      </c>
      <c r="B52" s="220">
        <v>236</v>
      </c>
      <c r="C52" s="221">
        <v>43299</v>
      </c>
      <c r="D52" s="223"/>
      <c r="E52" s="223" t="s">
        <v>267</v>
      </c>
      <c r="F52" s="223"/>
      <c r="G52" s="223"/>
      <c r="H52" s="223"/>
      <c r="I52" s="223"/>
      <c r="J52" s="223"/>
      <c r="K52" s="223" t="s">
        <v>267</v>
      </c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 t="s">
        <v>267</v>
      </c>
      <c r="X52" s="223"/>
      <c r="Y52" s="223"/>
      <c r="Z52" s="223"/>
      <c r="AA52" s="223" t="s">
        <v>267</v>
      </c>
      <c r="AB52" s="223"/>
      <c r="AC52" s="223"/>
      <c r="AD52" s="223" t="s">
        <v>267</v>
      </c>
      <c r="AE52" s="223"/>
    </row>
    <row r="53" spans="1:31" s="224" customFormat="1" ht="13.5" thickBot="1">
      <c r="A53" s="220">
        <f t="shared" si="0"/>
        <v>47</v>
      </c>
      <c r="B53" s="220">
        <v>239</v>
      </c>
      <c r="C53" s="221">
        <v>43299</v>
      </c>
      <c r="D53" s="223"/>
      <c r="E53" s="223" t="s">
        <v>267</v>
      </c>
      <c r="F53" s="223"/>
      <c r="G53" s="223"/>
      <c r="H53" s="223"/>
      <c r="I53" s="223"/>
      <c r="J53" s="223"/>
      <c r="K53" s="223" t="s">
        <v>267</v>
      </c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 t="s">
        <v>267</v>
      </c>
      <c r="X53" s="223"/>
      <c r="Y53" s="223"/>
      <c r="Z53" s="223"/>
      <c r="AA53" s="223" t="s">
        <v>267</v>
      </c>
      <c r="AB53" s="223"/>
      <c r="AC53" s="223"/>
      <c r="AD53" s="223" t="s">
        <v>267</v>
      </c>
      <c r="AE53" s="223"/>
    </row>
    <row r="54" spans="1:31" s="224" customFormat="1" ht="13.5" thickBot="1">
      <c r="A54" s="220">
        <f t="shared" si="0"/>
        <v>48</v>
      </c>
      <c r="B54" s="220">
        <f>B53+1</f>
        <v>240</v>
      </c>
      <c r="C54" s="221">
        <v>43301</v>
      </c>
      <c r="D54" s="222"/>
      <c r="E54" s="223" t="s">
        <v>267</v>
      </c>
      <c r="F54" s="223"/>
      <c r="G54" s="223"/>
      <c r="H54" s="223"/>
      <c r="I54" s="223"/>
      <c r="J54" s="223"/>
      <c r="K54" s="223" t="s">
        <v>267</v>
      </c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 t="s">
        <v>267</v>
      </c>
      <c r="X54" s="223"/>
      <c r="Y54" s="223"/>
      <c r="Z54" s="223"/>
      <c r="AA54" s="223" t="s">
        <v>267</v>
      </c>
      <c r="AB54" s="223"/>
      <c r="AC54" s="223"/>
      <c r="AD54" s="223" t="s">
        <v>267</v>
      </c>
      <c r="AE54" s="223"/>
    </row>
    <row r="55" spans="1:31" s="224" customFormat="1" ht="13.5" thickBot="1">
      <c r="A55" s="220">
        <f t="shared" si="0"/>
        <v>49</v>
      </c>
      <c r="B55" s="220">
        <f>B54+1</f>
        <v>241</v>
      </c>
      <c r="C55" s="221">
        <v>43304</v>
      </c>
      <c r="D55" s="222"/>
      <c r="E55" s="223" t="s">
        <v>267</v>
      </c>
      <c r="F55" s="223"/>
      <c r="G55" s="223"/>
      <c r="H55" s="223"/>
      <c r="I55" s="223"/>
      <c r="J55" s="223"/>
      <c r="K55" s="223" t="s">
        <v>267</v>
      </c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 t="s">
        <v>267</v>
      </c>
      <c r="X55" s="223"/>
      <c r="Y55" s="223"/>
      <c r="Z55" s="223"/>
      <c r="AA55" s="223" t="s">
        <v>267</v>
      </c>
      <c r="AB55" s="223"/>
      <c r="AC55" s="223"/>
      <c r="AD55" s="223" t="s">
        <v>267</v>
      </c>
      <c r="AE55" s="223"/>
    </row>
    <row r="56" spans="1:31" s="224" customFormat="1" ht="13.5" thickBot="1">
      <c r="A56" s="220">
        <f t="shared" si="0"/>
        <v>50</v>
      </c>
      <c r="B56" s="220">
        <f>B55+1</f>
        <v>242</v>
      </c>
      <c r="C56" s="221">
        <v>43304</v>
      </c>
      <c r="D56" s="222"/>
      <c r="E56" s="223" t="s">
        <v>267</v>
      </c>
      <c r="F56" s="223"/>
      <c r="G56" s="223"/>
      <c r="H56" s="223"/>
      <c r="I56" s="223"/>
      <c r="J56" s="223"/>
      <c r="K56" s="223" t="s">
        <v>267</v>
      </c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 t="s">
        <v>267</v>
      </c>
      <c r="X56" s="223"/>
      <c r="Y56" s="223"/>
      <c r="Z56" s="223"/>
      <c r="AA56" s="223" t="s">
        <v>267</v>
      </c>
      <c r="AB56" s="223"/>
      <c r="AC56" s="223"/>
      <c r="AD56" s="223" t="s">
        <v>267</v>
      </c>
      <c r="AE56" s="223"/>
    </row>
    <row r="57" spans="1:31" s="224" customFormat="1" ht="13.5" thickBot="1">
      <c r="A57" s="220">
        <f t="shared" si="0"/>
        <v>51</v>
      </c>
      <c r="B57" s="220">
        <v>249</v>
      </c>
      <c r="C57" s="221">
        <v>43311</v>
      </c>
      <c r="D57" s="223"/>
      <c r="E57" s="223" t="s">
        <v>267</v>
      </c>
      <c r="F57" s="223"/>
      <c r="G57" s="223"/>
      <c r="H57" s="223"/>
      <c r="I57" s="223"/>
      <c r="J57" s="223"/>
      <c r="K57" s="223" t="s">
        <v>267</v>
      </c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 t="s">
        <v>267</v>
      </c>
      <c r="X57" s="223"/>
      <c r="Y57" s="223"/>
      <c r="Z57" s="223"/>
      <c r="AA57" s="223" t="s">
        <v>267</v>
      </c>
      <c r="AB57" s="223"/>
      <c r="AC57" s="223"/>
      <c r="AD57" s="223" t="s">
        <v>267</v>
      </c>
      <c r="AE57" s="223"/>
    </row>
    <row r="58" spans="1:31" s="224" customFormat="1" ht="13.5" thickBot="1">
      <c r="A58" s="220">
        <f t="shared" si="0"/>
        <v>52</v>
      </c>
      <c r="B58" s="220">
        <v>250</v>
      </c>
      <c r="C58" s="221">
        <v>43311</v>
      </c>
      <c r="D58" s="223"/>
      <c r="E58" s="223" t="s">
        <v>267</v>
      </c>
      <c r="F58" s="223"/>
      <c r="G58" s="223"/>
      <c r="H58" s="223"/>
      <c r="I58" s="223"/>
      <c r="J58" s="223"/>
      <c r="K58" s="223" t="s">
        <v>267</v>
      </c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 t="s">
        <v>267</v>
      </c>
      <c r="X58" s="223"/>
      <c r="Y58" s="223"/>
      <c r="Z58" s="223"/>
      <c r="AA58" s="223" t="s">
        <v>267</v>
      </c>
      <c r="AB58" s="223"/>
      <c r="AC58" s="223"/>
      <c r="AD58" s="223" t="s">
        <v>267</v>
      </c>
      <c r="AE58" s="223"/>
    </row>
    <row r="59" spans="1:31" s="224" customFormat="1" ht="13.5" thickBot="1">
      <c r="A59" s="220">
        <f t="shared" si="0"/>
        <v>53</v>
      </c>
      <c r="B59" s="220">
        <v>258</v>
      </c>
      <c r="C59" s="221">
        <v>43313</v>
      </c>
      <c r="D59" s="223"/>
      <c r="E59" s="223" t="s">
        <v>267</v>
      </c>
      <c r="F59" s="223"/>
      <c r="G59" s="223"/>
      <c r="H59" s="223"/>
      <c r="I59" s="223"/>
      <c r="J59" s="223"/>
      <c r="K59" s="223" t="s">
        <v>267</v>
      </c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 t="s">
        <v>267</v>
      </c>
      <c r="X59" s="223"/>
      <c r="Y59" s="223"/>
      <c r="Z59" s="223"/>
      <c r="AA59" s="223" t="s">
        <v>267</v>
      </c>
      <c r="AB59" s="223"/>
      <c r="AC59" s="223"/>
      <c r="AD59" s="223" t="s">
        <v>267</v>
      </c>
      <c r="AE59" s="223"/>
    </row>
    <row r="60" spans="1:31" s="224" customFormat="1" ht="13.5" thickBot="1">
      <c r="A60" s="220">
        <f t="shared" si="0"/>
        <v>54</v>
      </c>
      <c r="B60" s="220">
        <v>259</v>
      </c>
      <c r="C60" s="221">
        <v>43313</v>
      </c>
      <c r="D60" s="223"/>
      <c r="E60" s="223" t="s">
        <v>267</v>
      </c>
      <c r="F60" s="223"/>
      <c r="G60" s="223"/>
      <c r="H60" s="223"/>
      <c r="I60" s="223"/>
      <c r="J60" s="223"/>
      <c r="K60" s="223" t="s">
        <v>267</v>
      </c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 t="s">
        <v>267</v>
      </c>
      <c r="X60" s="223"/>
      <c r="Y60" s="223"/>
      <c r="Z60" s="223"/>
      <c r="AA60" s="223" t="s">
        <v>267</v>
      </c>
      <c r="AB60" s="223"/>
      <c r="AC60" s="223"/>
      <c r="AD60" s="223" t="s">
        <v>267</v>
      </c>
      <c r="AE60" s="223"/>
    </row>
    <row r="61" spans="1:31" s="224" customFormat="1" ht="13.5" thickBot="1">
      <c r="A61" s="220">
        <f t="shared" si="0"/>
        <v>55</v>
      </c>
      <c r="B61" s="220">
        <v>268</v>
      </c>
      <c r="C61" s="221">
        <v>43318</v>
      </c>
      <c r="D61" s="223"/>
      <c r="E61" s="223" t="s">
        <v>267</v>
      </c>
      <c r="F61" s="223"/>
      <c r="G61" s="223"/>
      <c r="H61" s="223"/>
      <c r="I61" s="223"/>
      <c r="J61" s="223"/>
      <c r="K61" s="223" t="s">
        <v>267</v>
      </c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 t="s">
        <v>267</v>
      </c>
      <c r="X61" s="223"/>
      <c r="Y61" s="223"/>
      <c r="Z61" s="223"/>
      <c r="AA61" s="223" t="s">
        <v>267</v>
      </c>
      <c r="AB61" s="223"/>
      <c r="AC61" s="223"/>
      <c r="AD61" s="223" t="s">
        <v>267</v>
      </c>
      <c r="AE61" s="223"/>
    </row>
    <row r="62" spans="1:31" s="224" customFormat="1" ht="13.5" thickBot="1">
      <c r="A62" s="220">
        <f t="shared" si="0"/>
        <v>56</v>
      </c>
      <c r="B62" s="220">
        <v>293</v>
      </c>
      <c r="C62" s="221">
        <v>43353</v>
      </c>
      <c r="D62" s="223"/>
      <c r="E62" s="223" t="s">
        <v>267</v>
      </c>
      <c r="F62" s="223"/>
      <c r="G62" s="223"/>
      <c r="H62" s="223"/>
      <c r="I62" s="223"/>
      <c r="J62" s="223"/>
      <c r="K62" s="223" t="s">
        <v>267</v>
      </c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 t="s">
        <v>267</v>
      </c>
      <c r="X62" s="223"/>
      <c r="Y62" s="223"/>
      <c r="Z62" s="223"/>
      <c r="AA62" s="223" t="s">
        <v>267</v>
      </c>
      <c r="AB62" s="223"/>
      <c r="AC62" s="223"/>
      <c r="AD62" s="223" t="s">
        <v>267</v>
      </c>
      <c r="AE62" s="223"/>
    </row>
    <row r="63" spans="1:31" s="224" customFormat="1" ht="13.5" thickBot="1">
      <c r="A63" s="220">
        <f t="shared" si="0"/>
        <v>57</v>
      </c>
      <c r="B63" s="220">
        <v>297</v>
      </c>
      <c r="C63" s="221">
        <v>43355</v>
      </c>
      <c r="D63" s="223"/>
      <c r="E63" s="223"/>
      <c r="F63" s="223"/>
      <c r="G63" s="223" t="s">
        <v>267</v>
      </c>
      <c r="H63" s="223"/>
      <c r="I63" s="223"/>
      <c r="J63" s="223"/>
      <c r="K63" s="223" t="s">
        <v>267</v>
      </c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 t="s">
        <v>267</v>
      </c>
      <c r="X63" s="223"/>
      <c r="Y63" s="223"/>
      <c r="Z63" s="223"/>
      <c r="AA63" s="223" t="s">
        <v>267</v>
      </c>
      <c r="AB63" s="223"/>
      <c r="AC63" s="223"/>
      <c r="AD63" s="223" t="s">
        <v>267</v>
      </c>
      <c r="AE63" s="223"/>
    </row>
    <row r="64" spans="1:31" s="224" customFormat="1" ht="13.5" thickBot="1">
      <c r="A64" s="220">
        <f t="shared" si="0"/>
        <v>58</v>
      </c>
      <c r="B64" s="220">
        <v>301</v>
      </c>
      <c r="C64" s="221">
        <v>43356</v>
      </c>
      <c r="D64" s="223"/>
      <c r="E64" s="223" t="s">
        <v>267</v>
      </c>
      <c r="F64" s="223"/>
      <c r="G64" s="223"/>
      <c r="H64" s="223"/>
      <c r="I64" s="223"/>
      <c r="J64" s="223"/>
      <c r="K64" s="223" t="s">
        <v>267</v>
      </c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 t="s">
        <v>267</v>
      </c>
      <c r="X64" s="223"/>
      <c r="Y64" s="223"/>
      <c r="Z64" s="223"/>
      <c r="AA64" s="223" t="s">
        <v>267</v>
      </c>
      <c r="AB64" s="223"/>
      <c r="AC64" s="223"/>
      <c r="AD64" s="223" t="s">
        <v>267</v>
      </c>
      <c r="AE64" s="223"/>
    </row>
    <row r="65" spans="1:31" s="224" customFormat="1" ht="13.5" thickBot="1">
      <c r="A65" s="220">
        <f t="shared" si="0"/>
        <v>59</v>
      </c>
      <c r="B65" s="220">
        <v>308</v>
      </c>
      <c r="C65" s="221">
        <v>43363</v>
      </c>
      <c r="D65" s="222"/>
      <c r="E65" s="223" t="s">
        <v>267</v>
      </c>
      <c r="F65" s="223"/>
      <c r="G65" s="223"/>
      <c r="H65" s="223"/>
      <c r="I65" s="223"/>
      <c r="J65" s="223"/>
      <c r="K65" s="223" t="s">
        <v>267</v>
      </c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 t="s">
        <v>267</v>
      </c>
      <c r="X65" s="223"/>
      <c r="Y65" s="223"/>
      <c r="Z65" s="223"/>
      <c r="AA65" s="223" t="s">
        <v>267</v>
      </c>
      <c r="AB65" s="223"/>
      <c r="AC65" s="223"/>
      <c r="AD65" s="223" t="s">
        <v>267</v>
      </c>
      <c r="AE65" s="223"/>
    </row>
    <row r="66" spans="1:31" s="224" customFormat="1" ht="13.5" thickBot="1">
      <c r="A66" s="220">
        <f aca="true" t="shared" si="1" ref="A66:A75">A65+1</f>
        <v>60</v>
      </c>
      <c r="B66" s="220">
        <v>309</v>
      </c>
      <c r="C66" s="221">
        <v>43363</v>
      </c>
      <c r="D66" s="222"/>
      <c r="E66" s="223" t="s">
        <v>267</v>
      </c>
      <c r="F66" s="223"/>
      <c r="G66" s="223"/>
      <c r="H66" s="223"/>
      <c r="I66" s="223"/>
      <c r="J66" s="223"/>
      <c r="K66" s="223" t="s">
        <v>267</v>
      </c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 t="s">
        <v>267</v>
      </c>
      <c r="X66" s="223"/>
      <c r="Y66" s="223"/>
      <c r="Z66" s="223"/>
      <c r="AA66" s="223" t="s">
        <v>267</v>
      </c>
      <c r="AB66" s="223"/>
      <c r="AC66" s="223"/>
      <c r="AD66" s="223" t="s">
        <v>267</v>
      </c>
      <c r="AE66" s="223"/>
    </row>
    <row r="67" spans="1:31" s="224" customFormat="1" ht="13.5" thickBot="1">
      <c r="A67" s="220">
        <f t="shared" si="1"/>
        <v>61</v>
      </c>
      <c r="B67" s="220">
        <v>317</v>
      </c>
      <c r="C67" s="221">
        <v>43367</v>
      </c>
      <c r="D67" s="222"/>
      <c r="E67" s="223" t="s">
        <v>267</v>
      </c>
      <c r="F67" s="223"/>
      <c r="G67" s="223"/>
      <c r="H67" s="223"/>
      <c r="I67" s="223"/>
      <c r="J67" s="223"/>
      <c r="K67" s="223" t="s">
        <v>267</v>
      </c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 t="s">
        <v>267</v>
      </c>
      <c r="X67" s="223"/>
      <c r="Y67" s="223"/>
      <c r="Z67" s="223"/>
      <c r="AA67" s="223" t="s">
        <v>267</v>
      </c>
      <c r="AB67" s="223"/>
      <c r="AC67" s="223"/>
      <c r="AD67" s="223" t="s">
        <v>267</v>
      </c>
      <c r="AE67" s="223"/>
    </row>
    <row r="68" spans="1:31" s="224" customFormat="1" ht="13.5" thickBot="1">
      <c r="A68" s="220">
        <f t="shared" si="1"/>
        <v>62</v>
      </c>
      <c r="B68" s="220">
        <v>320</v>
      </c>
      <c r="C68" s="221">
        <v>43369</v>
      </c>
      <c r="D68" s="223"/>
      <c r="E68" s="223" t="s">
        <v>267</v>
      </c>
      <c r="F68" s="223"/>
      <c r="G68" s="223"/>
      <c r="H68" s="223"/>
      <c r="I68" s="223"/>
      <c r="J68" s="223"/>
      <c r="K68" s="223" t="s">
        <v>267</v>
      </c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 t="s">
        <v>267</v>
      </c>
      <c r="X68" s="223"/>
      <c r="Y68" s="223"/>
      <c r="Z68" s="223"/>
      <c r="AA68" s="223" t="s">
        <v>267</v>
      </c>
      <c r="AB68" s="223"/>
      <c r="AC68" s="223"/>
      <c r="AD68" s="223" t="s">
        <v>267</v>
      </c>
      <c r="AE68" s="223"/>
    </row>
    <row r="69" spans="1:31" s="224" customFormat="1" ht="13.5" thickBot="1">
      <c r="A69" s="220">
        <f t="shared" si="1"/>
        <v>63</v>
      </c>
      <c r="B69" s="220">
        <v>321</v>
      </c>
      <c r="C69" s="221">
        <v>43369</v>
      </c>
      <c r="D69" s="223"/>
      <c r="E69" s="223" t="s">
        <v>267</v>
      </c>
      <c r="F69" s="223"/>
      <c r="G69" s="223"/>
      <c r="H69" s="223"/>
      <c r="I69" s="223"/>
      <c r="J69" s="223"/>
      <c r="K69" s="223" t="s">
        <v>267</v>
      </c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 t="s">
        <v>267</v>
      </c>
      <c r="X69" s="223"/>
      <c r="Y69" s="223"/>
      <c r="Z69" s="223"/>
      <c r="AA69" s="223" t="s">
        <v>267</v>
      </c>
      <c r="AB69" s="223"/>
      <c r="AC69" s="223"/>
      <c r="AD69" s="223" t="s">
        <v>267</v>
      </c>
      <c r="AE69" s="223"/>
    </row>
    <row r="70" spans="1:31" s="224" customFormat="1" ht="13.5" thickBot="1">
      <c r="A70" s="220">
        <f t="shared" si="1"/>
        <v>64</v>
      </c>
      <c r="B70" s="220">
        <v>324</v>
      </c>
      <c r="C70" s="221">
        <v>43370</v>
      </c>
      <c r="D70" s="223"/>
      <c r="E70" s="223" t="s">
        <v>267</v>
      </c>
      <c r="F70" s="223"/>
      <c r="G70" s="223"/>
      <c r="H70" s="223"/>
      <c r="I70" s="223"/>
      <c r="J70" s="223"/>
      <c r="K70" s="223" t="s">
        <v>267</v>
      </c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 t="s">
        <v>267</v>
      </c>
      <c r="X70" s="223"/>
      <c r="Y70" s="223"/>
      <c r="Z70" s="223"/>
      <c r="AA70" s="223" t="s">
        <v>267</v>
      </c>
      <c r="AB70" s="223"/>
      <c r="AC70" s="223"/>
      <c r="AD70" s="223" t="s">
        <v>267</v>
      </c>
      <c r="AE70" s="223"/>
    </row>
    <row r="71" spans="1:31" s="224" customFormat="1" ht="13.5" thickBot="1">
      <c r="A71" s="220">
        <f t="shared" si="1"/>
        <v>65</v>
      </c>
      <c r="B71" s="220">
        <v>333</v>
      </c>
      <c r="C71" s="221">
        <v>43375</v>
      </c>
      <c r="D71" s="223"/>
      <c r="E71" s="223" t="s">
        <v>267</v>
      </c>
      <c r="F71" s="223"/>
      <c r="G71" s="223"/>
      <c r="H71" s="223"/>
      <c r="I71" s="223"/>
      <c r="J71" s="223"/>
      <c r="K71" s="223" t="s">
        <v>267</v>
      </c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 t="s">
        <v>267</v>
      </c>
      <c r="X71" s="223"/>
      <c r="Y71" s="223"/>
      <c r="Z71" s="223"/>
      <c r="AA71" s="223" t="s">
        <v>267</v>
      </c>
      <c r="AB71" s="223"/>
      <c r="AC71" s="223"/>
      <c r="AD71" s="223" t="s">
        <v>267</v>
      </c>
      <c r="AE71" s="223"/>
    </row>
    <row r="72" spans="1:31" s="224" customFormat="1" ht="13.5" thickBot="1">
      <c r="A72" s="220">
        <f t="shared" si="1"/>
        <v>66</v>
      </c>
      <c r="B72" s="220">
        <v>335</v>
      </c>
      <c r="C72" s="221">
        <v>43375</v>
      </c>
      <c r="D72" s="223"/>
      <c r="E72" s="223" t="s">
        <v>267</v>
      </c>
      <c r="F72" s="223"/>
      <c r="G72" s="223"/>
      <c r="H72" s="223"/>
      <c r="I72" s="223"/>
      <c r="J72" s="223"/>
      <c r="K72" s="223" t="s">
        <v>267</v>
      </c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 t="s">
        <v>267</v>
      </c>
      <c r="X72" s="223"/>
      <c r="Y72" s="223"/>
      <c r="Z72" s="223"/>
      <c r="AA72" s="223" t="s">
        <v>267</v>
      </c>
      <c r="AB72" s="223"/>
      <c r="AC72" s="223"/>
      <c r="AD72" s="223" t="s">
        <v>267</v>
      </c>
      <c r="AE72" s="223"/>
    </row>
    <row r="73" spans="1:31" s="224" customFormat="1" ht="13.5" thickBot="1">
      <c r="A73" s="220">
        <f t="shared" si="1"/>
        <v>67</v>
      </c>
      <c r="B73" s="220">
        <v>342</v>
      </c>
      <c r="C73" s="221">
        <v>43381</v>
      </c>
      <c r="D73" s="223"/>
      <c r="E73" s="223" t="s">
        <v>267</v>
      </c>
      <c r="F73" s="223"/>
      <c r="G73" s="223"/>
      <c r="H73" s="223"/>
      <c r="I73" s="223"/>
      <c r="J73" s="223"/>
      <c r="K73" s="223" t="s">
        <v>267</v>
      </c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 t="s">
        <v>267</v>
      </c>
      <c r="X73" s="223"/>
      <c r="Y73" s="223"/>
      <c r="Z73" s="223"/>
      <c r="AA73" s="223" t="s">
        <v>267</v>
      </c>
      <c r="AB73" s="223"/>
      <c r="AC73" s="223"/>
      <c r="AD73" s="223" t="s">
        <v>267</v>
      </c>
      <c r="AE73" s="223"/>
    </row>
    <row r="74" spans="1:31" s="224" customFormat="1" ht="13.5" thickBot="1">
      <c r="A74" s="220">
        <f t="shared" si="1"/>
        <v>68</v>
      </c>
      <c r="B74" s="220">
        <v>353</v>
      </c>
      <c r="C74" s="221">
        <v>43381</v>
      </c>
      <c r="D74" s="223"/>
      <c r="E74" s="223" t="s">
        <v>267</v>
      </c>
      <c r="F74" s="223"/>
      <c r="G74" s="223"/>
      <c r="H74" s="223"/>
      <c r="I74" s="223"/>
      <c r="J74" s="223"/>
      <c r="K74" s="223" t="s">
        <v>267</v>
      </c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 t="s">
        <v>267</v>
      </c>
      <c r="X74" s="223"/>
      <c r="Y74" s="223"/>
      <c r="Z74" s="223"/>
      <c r="AA74" s="223" t="s">
        <v>267</v>
      </c>
      <c r="AB74" s="223"/>
      <c r="AC74" s="223"/>
      <c r="AD74" s="223" t="s">
        <v>267</v>
      </c>
      <c r="AE74" s="223"/>
    </row>
    <row r="75" spans="1:31" s="224" customFormat="1" ht="13.5" thickBot="1">
      <c r="A75" s="220">
        <f t="shared" si="1"/>
        <v>69</v>
      </c>
      <c r="B75" s="220">
        <v>345</v>
      </c>
      <c r="C75" s="221">
        <v>43381</v>
      </c>
      <c r="D75" s="223"/>
      <c r="E75" s="223" t="s">
        <v>267</v>
      </c>
      <c r="F75" s="223"/>
      <c r="G75" s="223"/>
      <c r="H75" s="223"/>
      <c r="I75" s="223"/>
      <c r="J75" s="223"/>
      <c r="K75" s="223" t="s">
        <v>267</v>
      </c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 t="s">
        <v>267</v>
      </c>
      <c r="X75" s="223"/>
      <c r="Y75" s="223"/>
      <c r="Z75" s="223"/>
      <c r="AA75" s="223" t="s">
        <v>267</v>
      </c>
      <c r="AB75" s="223"/>
      <c r="AC75" s="223"/>
      <c r="AD75" s="223" t="s">
        <v>267</v>
      </c>
      <c r="AE75" s="223"/>
    </row>
    <row r="76" spans="1:31" s="224" customFormat="1" ht="13.5" thickBot="1">
      <c r="A76" s="220">
        <f>A75+1</f>
        <v>70</v>
      </c>
      <c r="B76" s="220">
        <v>350</v>
      </c>
      <c r="C76" s="221">
        <v>43384</v>
      </c>
      <c r="D76" s="222"/>
      <c r="E76" s="223" t="s">
        <v>267</v>
      </c>
      <c r="F76" s="223"/>
      <c r="G76" s="223"/>
      <c r="H76" s="223"/>
      <c r="I76" s="223"/>
      <c r="J76" s="223"/>
      <c r="K76" s="223" t="s">
        <v>267</v>
      </c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 t="s">
        <v>267</v>
      </c>
      <c r="X76" s="223"/>
      <c r="Y76" s="223"/>
      <c r="Z76" s="223"/>
      <c r="AA76" s="223" t="s">
        <v>267</v>
      </c>
      <c r="AB76" s="223"/>
      <c r="AC76" s="223"/>
      <c r="AD76" s="223" t="s">
        <v>267</v>
      </c>
      <c r="AE76" s="223"/>
    </row>
    <row r="77" spans="1:31" s="224" customFormat="1" ht="13.5" thickBot="1">
      <c r="A77" s="220">
        <f aca="true" t="shared" si="2" ref="A77:A97">A76+1</f>
        <v>71</v>
      </c>
      <c r="B77" s="220">
        <v>356</v>
      </c>
      <c r="C77" s="221">
        <v>43390</v>
      </c>
      <c r="D77" s="222"/>
      <c r="E77" s="223" t="s">
        <v>267</v>
      </c>
      <c r="F77" s="223"/>
      <c r="G77" s="223"/>
      <c r="H77" s="223"/>
      <c r="I77" s="223"/>
      <c r="J77" s="223"/>
      <c r="K77" s="223" t="s">
        <v>267</v>
      </c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 t="s">
        <v>267</v>
      </c>
      <c r="X77" s="223"/>
      <c r="Y77" s="223"/>
      <c r="Z77" s="223"/>
      <c r="AA77" s="223" t="s">
        <v>267</v>
      </c>
      <c r="AB77" s="223"/>
      <c r="AC77" s="223"/>
      <c r="AD77" s="223" t="s">
        <v>267</v>
      </c>
      <c r="AE77" s="223"/>
    </row>
    <row r="78" spans="1:31" s="224" customFormat="1" ht="13.5" thickBot="1">
      <c r="A78" s="220">
        <f t="shared" si="2"/>
        <v>72</v>
      </c>
      <c r="B78" s="220">
        <v>358</v>
      </c>
      <c r="C78" s="221">
        <v>43391</v>
      </c>
      <c r="D78" s="222"/>
      <c r="E78" s="223" t="s">
        <v>267</v>
      </c>
      <c r="F78" s="223"/>
      <c r="G78" s="223"/>
      <c r="H78" s="223"/>
      <c r="I78" s="223"/>
      <c r="J78" s="223"/>
      <c r="K78" s="223" t="s">
        <v>267</v>
      </c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 t="s">
        <v>267</v>
      </c>
      <c r="X78" s="223"/>
      <c r="Y78" s="223"/>
      <c r="Z78" s="223"/>
      <c r="AA78" s="223" t="s">
        <v>267</v>
      </c>
      <c r="AB78" s="223"/>
      <c r="AC78" s="223"/>
      <c r="AD78" s="223" t="s">
        <v>267</v>
      </c>
      <c r="AE78" s="223"/>
    </row>
    <row r="79" spans="1:31" s="224" customFormat="1" ht="13.5" thickBot="1">
      <c r="A79" s="220">
        <f t="shared" si="2"/>
        <v>73</v>
      </c>
      <c r="B79" s="220">
        <v>367</v>
      </c>
      <c r="C79" s="221">
        <v>43396</v>
      </c>
      <c r="D79" s="223"/>
      <c r="E79" s="223" t="s">
        <v>267</v>
      </c>
      <c r="F79" s="223"/>
      <c r="G79" s="223"/>
      <c r="H79" s="223"/>
      <c r="I79" s="223"/>
      <c r="J79" s="223"/>
      <c r="K79" s="223" t="s">
        <v>267</v>
      </c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 t="s">
        <v>267</v>
      </c>
      <c r="X79" s="223"/>
      <c r="Y79" s="223"/>
      <c r="Z79" s="223"/>
      <c r="AA79" s="223" t="s">
        <v>267</v>
      </c>
      <c r="AB79" s="223"/>
      <c r="AC79" s="223"/>
      <c r="AD79" s="223" t="s">
        <v>267</v>
      </c>
      <c r="AE79" s="223"/>
    </row>
    <row r="80" spans="1:31" s="224" customFormat="1" ht="13.5" thickBot="1">
      <c r="A80" s="220">
        <f t="shared" si="2"/>
        <v>74</v>
      </c>
      <c r="B80" s="220">
        <v>371</v>
      </c>
      <c r="C80" s="221">
        <v>43403</v>
      </c>
      <c r="D80" s="223"/>
      <c r="E80" s="223" t="s">
        <v>267</v>
      </c>
      <c r="F80" s="223"/>
      <c r="G80" s="223"/>
      <c r="H80" s="223"/>
      <c r="I80" s="223"/>
      <c r="J80" s="223"/>
      <c r="K80" s="223" t="s">
        <v>267</v>
      </c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 t="s">
        <v>267</v>
      </c>
      <c r="X80" s="223"/>
      <c r="Y80" s="223"/>
      <c r="Z80" s="223"/>
      <c r="AA80" s="223" t="s">
        <v>267</v>
      </c>
      <c r="AB80" s="223"/>
      <c r="AC80" s="223"/>
      <c r="AD80" s="223" t="s">
        <v>267</v>
      </c>
      <c r="AE80" s="223"/>
    </row>
    <row r="81" spans="1:31" s="224" customFormat="1" ht="13.5" thickBot="1">
      <c r="A81" s="220">
        <f t="shared" si="2"/>
        <v>75</v>
      </c>
      <c r="B81" s="220">
        <v>372</v>
      </c>
      <c r="C81" s="221">
        <v>43403</v>
      </c>
      <c r="D81" s="223"/>
      <c r="E81" s="223" t="s">
        <v>267</v>
      </c>
      <c r="F81" s="223"/>
      <c r="G81" s="223"/>
      <c r="H81" s="223"/>
      <c r="I81" s="223"/>
      <c r="J81" s="223"/>
      <c r="K81" s="223" t="s">
        <v>267</v>
      </c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 t="s">
        <v>267</v>
      </c>
      <c r="X81" s="223"/>
      <c r="Y81" s="223"/>
      <c r="Z81" s="223"/>
      <c r="AA81" s="223" t="s">
        <v>267</v>
      </c>
      <c r="AB81" s="223"/>
      <c r="AC81" s="223"/>
      <c r="AD81" s="223" t="s">
        <v>267</v>
      </c>
      <c r="AE81" s="223"/>
    </row>
    <row r="82" spans="1:31" s="224" customFormat="1" ht="13.5" thickBot="1">
      <c r="A82" s="220">
        <f t="shared" si="2"/>
        <v>76</v>
      </c>
      <c r="B82" s="220">
        <v>373</v>
      </c>
      <c r="C82" s="221">
        <v>43404</v>
      </c>
      <c r="D82" s="223"/>
      <c r="E82" s="223" t="s">
        <v>267</v>
      </c>
      <c r="F82" s="223"/>
      <c r="G82" s="223"/>
      <c r="H82" s="223"/>
      <c r="I82" s="223"/>
      <c r="J82" s="223"/>
      <c r="K82" s="223" t="s">
        <v>267</v>
      </c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 t="s">
        <v>267</v>
      </c>
      <c r="X82" s="223"/>
      <c r="Y82" s="223"/>
      <c r="Z82" s="223"/>
      <c r="AA82" s="223" t="s">
        <v>267</v>
      </c>
      <c r="AB82" s="223"/>
      <c r="AC82" s="223"/>
      <c r="AD82" s="223" t="s">
        <v>267</v>
      </c>
      <c r="AE82" s="223"/>
    </row>
    <row r="83" spans="1:31" s="224" customFormat="1" ht="13.5" thickBot="1">
      <c r="A83" s="220">
        <f t="shared" si="2"/>
        <v>77</v>
      </c>
      <c r="B83" s="220">
        <v>375</v>
      </c>
      <c r="C83" s="221">
        <v>43410</v>
      </c>
      <c r="D83" s="223"/>
      <c r="E83" s="223" t="s">
        <v>267</v>
      </c>
      <c r="F83" s="223"/>
      <c r="G83" s="223"/>
      <c r="H83" s="223"/>
      <c r="I83" s="223"/>
      <c r="J83" s="223"/>
      <c r="K83" s="223" t="s">
        <v>267</v>
      </c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 t="s">
        <v>267</v>
      </c>
      <c r="X83" s="223"/>
      <c r="Y83" s="223"/>
      <c r="Z83" s="223"/>
      <c r="AA83" s="223" t="s">
        <v>267</v>
      </c>
      <c r="AB83" s="223"/>
      <c r="AC83" s="223"/>
      <c r="AD83" s="223" t="s">
        <v>267</v>
      </c>
      <c r="AE83" s="223"/>
    </row>
    <row r="84" spans="1:31" s="224" customFormat="1" ht="13.5" thickBot="1">
      <c r="A84" s="220">
        <f t="shared" si="2"/>
        <v>78</v>
      </c>
      <c r="B84" s="220">
        <v>386</v>
      </c>
      <c r="C84" s="221">
        <v>43411</v>
      </c>
      <c r="D84" s="223"/>
      <c r="E84" s="223" t="s">
        <v>267</v>
      </c>
      <c r="F84" s="223"/>
      <c r="G84" s="223"/>
      <c r="H84" s="223"/>
      <c r="I84" s="223"/>
      <c r="J84" s="223"/>
      <c r="K84" s="223" t="s">
        <v>267</v>
      </c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 t="s">
        <v>267</v>
      </c>
      <c r="X84" s="223"/>
      <c r="Y84" s="223"/>
      <c r="Z84" s="223"/>
      <c r="AA84" s="223" t="s">
        <v>267</v>
      </c>
      <c r="AB84" s="223"/>
      <c r="AC84" s="223"/>
      <c r="AD84" s="223" t="s">
        <v>267</v>
      </c>
      <c r="AE84" s="223"/>
    </row>
    <row r="85" spans="1:31" s="224" customFormat="1" ht="13.5" thickBot="1">
      <c r="A85" s="220">
        <f t="shared" si="2"/>
        <v>79</v>
      </c>
      <c r="B85" s="220">
        <v>388</v>
      </c>
      <c r="C85" s="221">
        <v>43412</v>
      </c>
      <c r="D85" s="223"/>
      <c r="E85" s="223" t="s">
        <v>267</v>
      </c>
      <c r="F85" s="223"/>
      <c r="G85" s="223"/>
      <c r="H85" s="223"/>
      <c r="I85" s="223"/>
      <c r="J85" s="223"/>
      <c r="K85" s="223" t="s">
        <v>267</v>
      </c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 t="s">
        <v>267</v>
      </c>
      <c r="X85" s="223"/>
      <c r="Y85" s="223"/>
      <c r="Z85" s="223"/>
      <c r="AA85" s="223" t="s">
        <v>267</v>
      </c>
      <c r="AB85" s="223"/>
      <c r="AC85" s="223"/>
      <c r="AD85" s="223" t="s">
        <v>267</v>
      </c>
      <c r="AE85" s="223"/>
    </row>
    <row r="86" spans="1:31" s="224" customFormat="1" ht="13.5" thickBot="1">
      <c r="A86" s="220">
        <f t="shared" si="2"/>
        <v>80</v>
      </c>
      <c r="B86" s="220">
        <v>393</v>
      </c>
      <c r="C86" s="221">
        <v>43418</v>
      </c>
      <c r="D86" s="222"/>
      <c r="E86" s="223" t="s">
        <v>267</v>
      </c>
      <c r="F86" s="223"/>
      <c r="G86" s="223"/>
      <c r="H86" s="223"/>
      <c r="I86" s="223"/>
      <c r="J86" s="223"/>
      <c r="K86" s="223" t="s">
        <v>267</v>
      </c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 t="s">
        <v>267</v>
      </c>
      <c r="X86" s="223"/>
      <c r="Y86" s="223"/>
      <c r="Z86" s="223"/>
      <c r="AA86" s="223" t="s">
        <v>267</v>
      </c>
      <c r="AB86" s="223"/>
      <c r="AC86" s="223"/>
      <c r="AD86" s="223" t="s">
        <v>267</v>
      </c>
      <c r="AE86" s="223"/>
    </row>
    <row r="87" spans="1:31" s="224" customFormat="1" ht="13.5" thickBot="1">
      <c r="A87" s="220">
        <f t="shared" si="2"/>
        <v>81</v>
      </c>
      <c r="B87" s="220">
        <v>394</v>
      </c>
      <c r="C87" s="221">
        <v>43418</v>
      </c>
      <c r="D87" s="222"/>
      <c r="E87" s="223" t="s">
        <v>267</v>
      </c>
      <c r="F87" s="223"/>
      <c r="G87" s="223"/>
      <c r="H87" s="223"/>
      <c r="I87" s="223"/>
      <c r="J87" s="223"/>
      <c r="K87" s="223" t="s">
        <v>267</v>
      </c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 t="s">
        <v>267</v>
      </c>
      <c r="X87" s="223"/>
      <c r="Y87" s="223"/>
      <c r="Z87" s="223"/>
      <c r="AA87" s="223" t="s">
        <v>267</v>
      </c>
      <c r="AB87" s="223"/>
      <c r="AC87" s="223"/>
      <c r="AD87" s="223" t="s">
        <v>267</v>
      </c>
      <c r="AE87" s="223"/>
    </row>
    <row r="88" spans="1:31" s="224" customFormat="1" ht="13.5" thickBot="1">
      <c r="A88" s="220">
        <f t="shared" si="2"/>
        <v>82</v>
      </c>
      <c r="B88" s="220">
        <v>410</v>
      </c>
      <c r="C88" s="221">
        <v>43431</v>
      </c>
      <c r="D88" s="222"/>
      <c r="E88" s="223" t="s">
        <v>267</v>
      </c>
      <c r="F88" s="223"/>
      <c r="G88" s="223"/>
      <c r="H88" s="223"/>
      <c r="I88" s="223"/>
      <c r="J88" s="223"/>
      <c r="K88" s="223" t="s">
        <v>267</v>
      </c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 t="s">
        <v>267</v>
      </c>
      <c r="X88" s="223"/>
      <c r="Y88" s="223"/>
      <c r="Z88" s="223"/>
      <c r="AA88" s="223" t="s">
        <v>267</v>
      </c>
      <c r="AB88" s="223"/>
      <c r="AC88" s="223"/>
      <c r="AD88" s="223" t="s">
        <v>267</v>
      </c>
      <c r="AE88" s="223"/>
    </row>
    <row r="89" spans="1:31" s="224" customFormat="1" ht="13.5" thickBot="1">
      <c r="A89" s="220">
        <f t="shared" si="2"/>
        <v>83</v>
      </c>
      <c r="B89" s="220">
        <v>416</v>
      </c>
      <c r="C89" s="221">
        <v>43437</v>
      </c>
      <c r="D89" s="223"/>
      <c r="E89" s="223" t="s">
        <v>267</v>
      </c>
      <c r="F89" s="223"/>
      <c r="G89" s="223"/>
      <c r="H89" s="223"/>
      <c r="I89" s="223"/>
      <c r="J89" s="223"/>
      <c r="K89" s="223" t="s">
        <v>267</v>
      </c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 t="s">
        <v>267</v>
      </c>
      <c r="X89" s="223"/>
      <c r="Y89" s="223"/>
      <c r="Z89" s="223"/>
      <c r="AA89" s="223" t="s">
        <v>267</v>
      </c>
      <c r="AB89" s="223"/>
      <c r="AC89" s="223"/>
      <c r="AD89" s="223" t="s">
        <v>267</v>
      </c>
      <c r="AE89" s="223"/>
    </row>
    <row r="90" spans="1:31" s="224" customFormat="1" ht="13.5" thickBot="1">
      <c r="A90" s="220">
        <f t="shared" si="2"/>
        <v>84</v>
      </c>
      <c r="B90" s="220">
        <v>417</v>
      </c>
      <c r="C90" s="221">
        <v>43437</v>
      </c>
      <c r="D90" s="223"/>
      <c r="E90" s="223" t="s">
        <v>267</v>
      </c>
      <c r="F90" s="223"/>
      <c r="G90" s="223"/>
      <c r="H90" s="223"/>
      <c r="I90" s="223"/>
      <c r="J90" s="223"/>
      <c r="K90" s="223" t="s">
        <v>267</v>
      </c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 t="s">
        <v>267</v>
      </c>
      <c r="X90" s="223"/>
      <c r="Y90" s="223"/>
      <c r="Z90" s="223"/>
      <c r="AA90" s="223" t="s">
        <v>267</v>
      </c>
      <c r="AB90" s="223"/>
      <c r="AC90" s="223"/>
      <c r="AD90" s="223" t="s">
        <v>267</v>
      </c>
      <c r="AE90" s="223"/>
    </row>
    <row r="91" spans="1:31" s="224" customFormat="1" ht="13.5" thickBot="1">
      <c r="A91" s="220">
        <f t="shared" si="2"/>
        <v>85</v>
      </c>
      <c r="B91" s="220">
        <v>418</v>
      </c>
      <c r="C91" s="221">
        <v>43437</v>
      </c>
      <c r="D91" s="223"/>
      <c r="E91" s="223" t="s">
        <v>267</v>
      </c>
      <c r="F91" s="223"/>
      <c r="G91" s="223"/>
      <c r="H91" s="223"/>
      <c r="I91" s="223"/>
      <c r="J91" s="223"/>
      <c r="K91" s="223" t="s">
        <v>267</v>
      </c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 t="s">
        <v>267</v>
      </c>
      <c r="X91" s="223"/>
      <c r="Y91" s="223"/>
      <c r="Z91" s="223"/>
      <c r="AA91" s="223" t="s">
        <v>267</v>
      </c>
      <c r="AB91" s="223"/>
      <c r="AC91" s="223"/>
      <c r="AD91" s="223" t="s">
        <v>267</v>
      </c>
      <c r="AE91" s="223"/>
    </row>
    <row r="92" spans="1:31" s="224" customFormat="1" ht="13.5" thickBot="1">
      <c r="A92" s="220">
        <v>86</v>
      </c>
      <c r="B92" s="220">
        <v>428</v>
      </c>
      <c r="C92" s="221">
        <v>43444</v>
      </c>
      <c r="D92" s="223"/>
      <c r="E92" s="223" t="s">
        <v>267</v>
      </c>
      <c r="F92" s="223"/>
      <c r="G92" s="223"/>
      <c r="H92" s="223"/>
      <c r="I92" s="223"/>
      <c r="J92" s="223" t="s">
        <v>267</v>
      </c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 t="s">
        <v>267</v>
      </c>
      <c r="Y92" s="223"/>
      <c r="Z92" s="223"/>
      <c r="AA92" s="223" t="s">
        <v>267</v>
      </c>
      <c r="AB92" s="223"/>
      <c r="AC92" s="223"/>
      <c r="AD92" s="223" t="s">
        <v>267</v>
      </c>
      <c r="AE92" s="223"/>
    </row>
    <row r="93" spans="1:31" s="224" customFormat="1" ht="13.5" thickBot="1">
      <c r="A93" s="220">
        <v>87</v>
      </c>
      <c r="B93" s="220">
        <v>435</v>
      </c>
      <c r="C93" s="221">
        <v>43446</v>
      </c>
      <c r="D93" s="223"/>
      <c r="E93" s="223" t="s">
        <v>267</v>
      </c>
      <c r="F93" s="223"/>
      <c r="G93" s="223"/>
      <c r="H93" s="223"/>
      <c r="I93" s="223"/>
      <c r="J93" s="223"/>
      <c r="K93" s="223" t="s">
        <v>267</v>
      </c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 t="s">
        <v>267</v>
      </c>
      <c r="X93" s="223"/>
      <c r="Y93" s="223"/>
      <c r="Z93" s="223"/>
      <c r="AA93" s="223" t="s">
        <v>267</v>
      </c>
      <c r="AB93" s="223"/>
      <c r="AC93" s="223"/>
      <c r="AD93" s="223" t="s">
        <v>267</v>
      </c>
      <c r="AE93" s="223"/>
    </row>
    <row r="94" spans="1:31" s="224" customFormat="1" ht="13.5" thickBot="1">
      <c r="A94" s="220">
        <v>88</v>
      </c>
      <c r="B94" s="220">
        <v>446</v>
      </c>
      <c r="C94" s="221">
        <v>43452</v>
      </c>
      <c r="D94" s="223"/>
      <c r="E94" s="223"/>
      <c r="F94" s="223"/>
      <c r="G94" s="223" t="s">
        <v>267</v>
      </c>
      <c r="H94" s="223"/>
      <c r="I94" s="223"/>
      <c r="J94" s="223"/>
      <c r="K94" s="223" t="s">
        <v>267</v>
      </c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 t="s">
        <v>267</v>
      </c>
      <c r="X94" s="223"/>
      <c r="Y94" s="223"/>
      <c r="Z94" s="223"/>
      <c r="AA94" s="223" t="s">
        <v>267</v>
      </c>
      <c r="AB94" s="223"/>
      <c r="AC94" s="223"/>
      <c r="AD94" s="223" t="s">
        <v>267</v>
      </c>
      <c r="AE94" s="223"/>
    </row>
    <row r="95" spans="1:31" s="224" customFormat="1" ht="13.5" thickBot="1">
      <c r="A95" s="220">
        <v>89</v>
      </c>
      <c r="B95" s="220">
        <v>451</v>
      </c>
      <c r="C95" s="221">
        <v>43458</v>
      </c>
      <c r="D95" s="223"/>
      <c r="E95" s="223" t="s">
        <v>267</v>
      </c>
      <c r="F95" s="223"/>
      <c r="G95" s="223"/>
      <c r="H95" s="223"/>
      <c r="I95" s="223"/>
      <c r="J95" s="223"/>
      <c r="K95" s="223" t="s">
        <v>267</v>
      </c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 t="s">
        <v>267</v>
      </c>
      <c r="X95" s="223"/>
      <c r="Y95" s="223"/>
      <c r="Z95" s="223"/>
      <c r="AA95" s="223" t="s">
        <v>267</v>
      </c>
      <c r="AB95" s="223"/>
      <c r="AC95" s="223"/>
      <c r="AD95" s="223" t="s">
        <v>267</v>
      </c>
      <c r="AE95" s="223"/>
    </row>
    <row r="96" spans="1:31" s="224" customFormat="1" ht="13.5" thickBot="1">
      <c r="A96" s="220">
        <f t="shared" si="2"/>
        <v>90</v>
      </c>
      <c r="B96" s="220">
        <v>452</v>
      </c>
      <c r="C96" s="221">
        <v>43459</v>
      </c>
      <c r="D96" s="223"/>
      <c r="E96" s="223"/>
      <c r="F96" s="223"/>
      <c r="G96" s="223" t="s">
        <v>267</v>
      </c>
      <c r="H96" s="223"/>
      <c r="I96" s="223"/>
      <c r="J96" s="223"/>
      <c r="K96" s="223" t="s">
        <v>267</v>
      </c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 t="s">
        <v>267</v>
      </c>
      <c r="X96" s="223"/>
      <c r="Y96" s="223"/>
      <c r="Z96" s="223"/>
      <c r="AA96" s="223" t="s">
        <v>267</v>
      </c>
      <c r="AB96" s="223"/>
      <c r="AC96" s="223"/>
      <c r="AD96" s="223" t="s">
        <v>267</v>
      </c>
      <c r="AE96" s="223"/>
    </row>
    <row r="97" spans="1:31" s="224" customFormat="1" ht="13.5" thickBot="1">
      <c r="A97" s="220">
        <f t="shared" si="2"/>
        <v>91</v>
      </c>
      <c r="B97" s="220">
        <v>455</v>
      </c>
      <c r="C97" s="221">
        <v>43461</v>
      </c>
      <c r="D97" s="222"/>
      <c r="E97" s="223" t="s">
        <v>267</v>
      </c>
      <c r="F97" s="223"/>
      <c r="G97" s="223"/>
      <c r="H97" s="223"/>
      <c r="I97" s="223"/>
      <c r="J97" s="223"/>
      <c r="K97" s="223" t="s">
        <v>267</v>
      </c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 t="s">
        <v>267</v>
      </c>
      <c r="X97" s="223"/>
      <c r="Y97" s="223"/>
      <c r="Z97" s="223"/>
      <c r="AA97" s="223" t="s">
        <v>267</v>
      </c>
      <c r="AB97" s="223"/>
      <c r="AC97" s="223"/>
      <c r="AD97" s="223" t="s">
        <v>267</v>
      </c>
      <c r="AE97" s="223"/>
    </row>
  </sheetData>
  <sheetProtection/>
  <mergeCells count="11">
    <mergeCell ref="P4:V4"/>
    <mergeCell ref="W4:Z4"/>
    <mergeCell ref="AA4:AC4"/>
    <mergeCell ref="AD4:AE4"/>
    <mergeCell ref="A2:AE2"/>
    <mergeCell ref="A4:A5"/>
    <mergeCell ref="B4:B5"/>
    <mergeCell ref="C4:C5"/>
    <mergeCell ref="D4:D5"/>
    <mergeCell ref="E4:I4"/>
    <mergeCell ref="J4:O4"/>
  </mergeCells>
  <printOptions/>
  <pageMargins left="0.75" right="0.75" top="1" bottom="1" header="0.5" footer="0.5"/>
  <pageSetup fitToWidth="0" fitToHeight="1" horizontalDpi="600" verticalDpi="600" orientation="landscape" paperSize="8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10"/>
  <sheetViews>
    <sheetView view="pageBreakPreview" zoomScale="70" zoomScaleSheetLayoutView="70" zoomScalePageLayoutView="0" workbookViewId="0" topLeftCell="B1">
      <selection activeCell="P12" sqref="P12"/>
    </sheetView>
  </sheetViews>
  <sheetFormatPr defaultColWidth="9.00390625" defaultRowHeight="15.75"/>
  <cols>
    <col min="2" max="3" width="10.25390625" style="0" customWidth="1"/>
    <col min="4" max="4" width="11.375" style="0" customWidth="1"/>
    <col min="5" max="5" width="10.75390625" style="0" customWidth="1"/>
    <col min="6" max="6" width="12.00390625" style="0" customWidth="1"/>
    <col min="7" max="7" width="10.125" style="0" customWidth="1"/>
    <col min="8" max="8" width="11.50390625" style="0" customWidth="1"/>
    <col min="10" max="10" width="13.00390625" style="0" customWidth="1"/>
    <col min="11" max="11" width="14.875" style="0" customWidth="1"/>
    <col min="12" max="12" width="12.875" style="0" customWidth="1"/>
    <col min="13" max="13" width="12.50390625" style="0" customWidth="1"/>
    <col min="14" max="14" width="13.00390625" style="0" customWidth="1"/>
    <col min="21" max="21" width="13.875" style="0" customWidth="1"/>
    <col min="24" max="24" width="14.875" style="0" customWidth="1"/>
    <col min="25" max="25" width="11.125" style="0" customWidth="1"/>
    <col min="27" max="27" width="15.25390625" style="0" customWidth="1"/>
    <col min="28" max="28" width="15.50390625" style="0" customWidth="1"/>
    <col min="29" max="29" width="12.125" style="0" customWidth="1"/>
    <col min="30" max="30" width="12.00390625" style="0" customWidth="1"/>
    <col min="31" max="31" width="12.625" style="0" customWidth="1"/>
  </cols>
  <sheetData>
    <row r="5" spans="1:31" ht="16.5" thickBot="1">
      <c r="A5" s="316" t="s">
        <v>141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</row>
    <row r="6" spans="1:31" ht="38.25" customHeight="1" thickBot="1">
      <c r="A6" s="317" t="s">
        <v>0</v>
      </c>
      <c r="B6" s="317" t="s">
        <v>17</v>
      </c>
      <c r="C6" s="317" t="s">
        <v>18</v>
      </c>
      <c r="D6" s="317" t="s">
        <v>19</v>
      </c>
      <c r="E6" s="283" t="s">
        <v>20</v>
      </c>
      <c r="F6" s="285"/>
      <c r="G6" s="285"/>
      <c r="H6" s="285"/>
      <c r="I6" s="284"/>
      <c r="J6" s="283" t="s">
        <v>21</v>
      </c>
      <c r="K6" s="285"/>
      <c r="L6" s="285"/>
      <c r="M6" s="285"/>
      <c r="N6" s="285"/>
      <c r="O6" s="284"/>
      <c r="P6" s="283" t="s">
        <v>22</v>
      </c>
      <c r="Q6" s="285"/>
      <c r="R6" s="285"/>
      <c r="S6" s="285"/>
      <c r="T6" s="285"/>
      <c r="U6" s="285"/>
      <c r="V6" s="284"/>
      <c r="W6" s="283" t="s">
        <v>23</v>
      </c>
      <c r="X6" s="285"/>
      <c r="Y6" s="285"/>
      <c r="Z6" s="284"/>
      <c r="AA6" s="283" t="s">
        <v>24</v>
      </c>
      <c r="AB6" s="285"/>
      <c r="AC6" s="284"/>
      <c r="AD6" s="283" t="s">
        <v>25</v>
      </c>
      <c r="AE6" s="284"/>
    </row>
    <row r="7" spans="1:31" ht="102" customHeight="1" thickBot="1">
      <c r="A7" s="318"/>
      <c r="B7" s="318"/>
      <c r="C7" s="318"/>
      <c r="D7" s="318"/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30</v>
      </c>
      <c r="P7" s="4" t="s">
        <v>36</v>
      </c>
      <c r="Q7" s="4" t="s">
        <v>37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30</v>
      </c>
      <c r="W7" s="4" t="s">
        <v>38</v>
      </c>
      <c r="X7" s="4" t="s">
        <v>39</v>
      </c>
      <c r="Y7" s="4" t="s">
        <v>40</v>
      </c>
      <c r="Z7" s="4" t="s">
        <v>30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</row>
    <row r="8" spans="1:31" ht="16.5" thickBot="1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</row>
    <row r="9" spans="1:31" ht="16.5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.5" thickBo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</sheetData>
  <sheetProtection/>
  <mergeCells count="11">
    <mergeCell ref="A5:AE5"/>
    <mergeCell ref="A6:A7"/>
    <mergeCell ref="B6:B7"/>
    <mergeCell ref="C6:C7"/>
    <mergeCell ref="D6:D7"/>
    <mergeCell ref="E6:I6"/>
    <mergeCell ref="J6:O6"/>
    <mergeCell ref="P6:V6"/>
    <mergeCell ref="W6:Z6"/>
    <mergeCell ref="AA6:AC6"/>
    <mergeCell ref="AD6:A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5.75"/>
  <cols>
    <col min="1" max="1" width="3.875" style="25" customWidth="1"/>
    <col min="2" max="2" width="27.875" style="25" customWidth="1"/>
    <col min="3" max="3" width="14.00390625" style="25" customWidth="1"/>
    <col min="4" max="4" width="11.875" style="25" customWidth="1"/>
    <col min="5" max="5" width="12.75390625" style="25" customWidth="1"/>
    <col min="6" max="6" width="15.125" style="25" customWidth="1"/>
    <col min="7" max="7" width="14.75390625" style="25" customWidth="1"/>
    <col min="8" max="8" width="16.125" style="25" customWidth="1"/>
    <col min="9" max="16384" width="9.00390625" style="25" customWidth="1"/>
  </cols>
  <sheetData>
    <row r="2" spans="2:8" ht="113.25" customHeight="1">
      <c r="B2" s="238" t="s">
        <v>180</v>
      </c>
      <c r="C2" s="238"/>
      <c r="D2" s="238"/>
      <c r="E2" s="238"/>
      <c r="F2" s="238"/>
      <c r="G2" s="141"/>
      <c r="H2" s="141"/>
    </row>
    <row r="3" ht="27.75" customHeight="1" thickBot="1"/>
    <row r="4" spans="2:6" ht="28.5" customHeight="1" thickBot="1">
      <c r="B4" s="131" t="s">
        <v>165</v>
      </c>
      <c r="C4" s="132" t="s">
        <v>201</v>
      </c>
      <c r="D4" s="132">
        <v>2017</v>
      </c>
      <c r="E4" s="132">
        <v>2018</v>
      </c>
      <c r="F4" s="133" t="s">
        <v>204</v>
      </c>
    </row>
    <row r="5" spans="2:6" ht="31.5">
      <c r="B5" s="134" t="s">
        <v>205</v>
      </c>
      <c r="C5" s="135" t="s">
        <v>202</v>
      </c>
      <c r="D5" s="135">
        <f>D7+D8+D11+D10+D9</f>
        <v>192</v>
      </c>
      <c r="E5" s="135">
        <f>E7+E8+E11+E10+E9</f>
        <v>256</v>
      </c>
      <c r="F5" s="138">
        <f>E5/D5*100-100</f>
        <v>33.333333333333314</v>
      </c>
    </row>
    <row r="6" spans="2:6" ht="15.75">
      <c r="B6" s="136" t="s">
        <v>193</v>
      </c>
      <c r="C6" s="137"/>
      <c r="D6" s="137"/>
      <c r="E6" s="137"/>
      <c r="F6" s="139"/>
    </row>
    <row r="7" spans="2:6" ht="15" customHeight="1">
      <c r="B7" s="192" t="s">
        <v>206</v>
      </c>
      <c r="C7" s="137" t="s">
        <v>202</v>
      </c>
      <c r="D7" s="137">
        <v>52</v>
      </c>
      <c r="E7" s="137">
        <v>94</v>
      </c>
      <c r="F7" s="139">
        <f>E7/D7*100-100</f>
        <v>80.76923076923077</v>
      </c>
    </row>
    <row r="8" spans="2:6" ht="15" customHeight="1">
      <c r="B8" s="192" t="s">
        <v>207</v>
      </c>
      <c r="C8" s="137" t="s">
        <v>202</v>
      </c>
      <c r="D8" s="137">
        <v>33</v>
      </c>
      <c r="E8" s="137">
        <v>40</v>
      </c>
      <c r="F8" s="139">
        <f>E8/D8*100-100</f>
        <v>21.212121212121218</v>
      </c>
    </row>
    <row r="9" spans="2:6" ht="15" customHeight="1">
      <c r="B9" s="192" t="s">
        <v>208</v>
      </c>
      <c r="C9" s="137" t="s">
        <v>202</v>
      </c>
      <c r="D9" s="137">
        <v>107</v>
      </c>
      <c r="E9" s="137">
        <v>122</v>
      </c>
      <c r="F9" s="139">
        <f>E9/D9*100-100</f>
        <v>14.018691588785032</v>
      </c>
    </row>
    <row r="10" spans="2:6" ht="31.5" customHeight="1">
      <c r="B10" s="193" t="s">
        <v>254</v>
      </c>
      <c r="C10" s="194" t="s">
        <v>202</v>
      </c>
      <c r="D10" s="194">
        <v>0</v>
      </c>
      <c r="E10" s="194">
        <v>0</v>
      </c>
      <c r="F10" s="195">
        <v>0</v>
      </c>
    </row>
    <row r="11" spans="2:6" ht="43.5" customHeight="1" thickBot="1">
      <c r="B11" s="196" t="s">
        <v>255</v>
      </c>
      <c r="C11" s="197" t="s">
        <v>202</v>
      </c>
      <c r="D11" s="197">
        <v>0</v>
      </c>
      <c r="E11" s="197">
        <v>0</v>
      </c>
      <c r="F11" s="198">
        <v>0</v>
      </c>
    </row>
    <row r="12" ht="27.75" customHeight="1" thickTop="1"/>
    <row r="13" ht="22.5" customHeight="1"/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5.75"/>
  <cols>
    <col min="1" max="1" width="4.375" style="0" customWidth="1"/>
    <col min="2" max="2" width="28.125" style="0" customWidth="1"/>
    <col min="3" max="3" width="7.75390625" style="0" customWidth="1"/>
    <col min="4" max="4" width="10.25390625" style="0" customWidth="1"/>
    <col min="5" max="5" width="10.625" style="0" customWidth="1"/>
    <col min="6" max="6" width="13.25390625" style="0" customWidth="1"/>
    <col min="7" max="7" width="7.25390625" style="0" customWidth="1"/>
    <col min="8" max="8" width="8.00390625" style="0" customWidth="1"/>
    <col min="9" max="9" width="7.625" style="0" customWidth="1"/>
    <col min="10" max="10" width="10.00390625" style="0" customWidth="1"/>
    <col min="11" max="11" width="12.25390625" style="0" hidden="1" customWidth="1"/>
    <col min="12" max="12" width="10.00390625" style="0" hidden="1" customWidth="1"/>
    <col min="13" max="13" width="9.00390625" style="0" hidden="1" customWidth="1"/>
  </cols>
  <sheetData>
    <row r="2" spans="1:12" ht="83.25" customHeight="1">
      <c r="A2" s="44"/>
      <c r="B2" s="239" t="s">
        <v>181</v>
      </c>
      <c r="C2" s="239"/>
      <c r="D2" s="239"/>
      <c r="E2" s="239"/>
      <c r="F2" s="239"/>
      <c r="G2" s="140"/>
      <c r="H2" s="140"/>
      <c r="I2" s="140"/>
      <c r="J2" s="140"/>
      <c r="K2" s="140"/>
      <c r="L2" s="140"/>
    </row>
    <row r="3" ht="16.5" thickBot="1"/>
    <row r="4" spans="2:6" ht="32.25" thickBot="1">
      <c r="B4" s="144" t="s">
        <v>1</v>
      </c>
      <c r="C4" s="145" t="s">
        <v>201</v>
      </c>
      <c r="D4" s="145" t="s">
        <v>261</v>
      </c>
      <c r="E4" s="145" t="s">
        <v>264</v>
      </c>
      <c r="F4" s="146" t="s">
        <v>209</v>
      </c>
    </row>
    <row r="5" spans="2:6" ht="15.75">
      <c r="B5" s="143" t="s">
        <v>210</v>
      </c>
      <c r="C5" s="147" t="s">
        <v>217</v>
      </c>
      <c r="D5" s="150">
        <f>D7+D10</f>
        <v>47.49</v>
      </c>
      <c r="E5" s="150">
        <f>E7+E10</f>
        <v>53.87</v>
      </c>
      <c r="F5" s="152">
        <f>(E5/D5)*100-100</f>
        <v>13.434407243630233</v>
      </c>
    </row>
    <row r="6" spans="2:6" ht="11.25" customHeight="1">
      <c r="B6" s="142" t="s">
        <v>193</v>
      </c>
      <c r="C6" s="10"/>
      <c r="D6" s="10"/>
      <c r="E6" s="151"/>
      <c r="F6" s="153"/>
    </row>
    <row r="7" spans="2:6" ht="15.75">
      <c r="B7" s="142" t="s">
        <v>211</v>
      </c>
      <c r="C7" s="10" t="s">
        <v>217</v>
      </c>
      <c r="D7" s="10">
        <f>D8+D9</f>
        <v>0</v>
      </c>
      <c r="E7" s="10">
        <f>E8+E9</f>
        <v>8.32</v>
      </c>
      <c r="F7" s="153">
        <v>100</v>
      </c>
    </row>
    <row r="8" spans="2:6" ht="15.75">
      <c r="B8" s="142" t="s">
        <v>61</v>
      </c>
      <c r="C8" s="10" t="s">
        <v>217</v>
      </c>
      <c r="D8" s="10">
        <v>0</v>
      </c>
      <c r="E8" s="151">
        <v>5.23</v>
      </c>
      <c r="F8" s="153">
        <v>100</v>
      </c>
    </row>
    <row r="9" spans="2:6" ht="15.75">
      <c r="B9" s="142" t="s">
        <v>62</v>
      </c>
      <c r="C9" s="10" t="s">
        <v>217</v>
      </c>
      <c r="D9" s="10">
        <v>0</v>
      </c>
      <c r="E9" s="151">
        <v>3.09</v>
      </c>
      <c r="F9" s="153">
        <v>100</v>
      </c>
    </row>
    <row r="10" spans="2:6" ht="15.75">
      <c r="B10" s="142" t="s">
        <v>212</v>
      </c>
      <c r="C10" s="10" t="s">
        <v>217</v>
      </c>
      <c r="D10" s="10">
        <f>D11+D12</f>
        <v>47.49</v>
      </c>
      <c r="E10" s="10">
        <f>E11+E12</f>
        <v>45.55</v>
      </c>
      <c r="F10" s="153">
        <f aca="true" t="shared" si="0" ref="F10:F16">(E10/D10)*100-100</f>
        <v>-4.085070541166573</v>
      </c>
    </row>
    <row r="11" spans="2:6" ht="15.75">
      <c r="B11" s="142" t="s">
        <v>61</v>
      </c>
      <c r="C11" s="10" t="s">
        <v>217</v>
      </c>
      <c r="D11" s="203">
        <v>22.51</v>
      </c>
      <c r="E11" s="204">
        <v>23.97</v>
      </c>
      <c r="F11" s="153">
        <f t="shared" si="0"/>
        <v>6.486006219458005</v>
      </c>
    </row>
    <row r="12" spans="2:6" ht="15.75">
      <c r="B12" s="142" t="s">
        <v>62</v>
      </c>
      <c r="C12" s="10" t="s">
        <v>217</v>
      </c>
      <c r="D12" s="203">
        <v>24.98</v>
      </c>
      <c r="E12" s="204">
        <v>21.58</v>
      </c>
      <c r="F12" s="153">
        <f t="shared" si="0"/>
        <v>-13.61088871096878</v>
      </c>
    </row>
    <row r="13" spans="2:6" ht="15.75">
      <c r="B13" s="142" t="s">
        <v>213</v>
      </c>
      <c r="C13" s="10" t="s">
        <v>202</v>
      </c>
      <c r="D13" s="186">
        <f>D16</f>
        <v>74</v>
      </c>
      <c r="E13" s="186">
        <f>E16</f>
        <v>76</v>
      </c>
      <c r="F13" s="153">
        <f t="shared" si="0"/>
        <v>2.7027027027026946</v>
      </c>
    </row>
    <row r="14" spans="2:6" ht="15.75">
      <c r="B14" s="142" t="s">
        <v>214</v>
      </c>
      <c r="C14" s="10" t="s">
        <v>202</v>
      </c>
      <c r="D14" s="148">
        <v>0</v>
      </c>
      <c r="E14" s="148">
        <v>0</v>
      </c>
      <c r="F14" s="153"/>
    </row>
    <row r="15" spans="2:6" ht="15.75">
      <c r="B15" s="142" t="s">
        <v>215</v>
      </c>
      <c r="C15" s="10" t="s">
        <v>202</v>
      </c>
      <c r="D15" s="148">
        <v>0</v>
      </c>
      <c r="E15" s="148">
        <v>0</v>
      </c>
      <c r="F15" s="153"/>
    </row>
    <row r="16" spans="2:6" ht="16.5" thickBot="1">
      <c r="B16" s="42" t="s">
        <v>216</v>
      </c>
      <c r="C16" s="149" t="s">
        <v>202</v>
      </c>
      <c r="D16" s="149">
        <v>74</v>
      </c>
      <c r="E16" s="149">
        <v>76</v>
      </c>
      <c r="F16" s="154">
        <f t="shared" si="0"/>
        <v>2.7027027027026946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5.75"/>
  <cols>
    <col min="1" max="1" width="3.50390625" style="0" customWidth="1"/>
    <col min="2" max="2" width="6.00390625" style="0" customWidth="1"/>
    <col min="3" max="3" width="32.625" style="0" customWidth="1"/>
    <col min="4" max="4" width="10.75390625" style="0" customWidth="1"/>
    <col min="5" max="5" width="10.50390625" style="0" customWidth="1"/>
    <col min="6" max="6" width="13.50390625" style="0" customWidth="1"/>
  </cols>
  <sheetData>
    <row r="2" spans="2:11" ht="67.5" customHeight="1">
      <c r="B2" s="238" t="s">
        <v>182</v>
      </c>
      <c r="C2" s="238"/>
      <c r="D2" s="238"/>
      <c r="E2" s="238"/>
      <c r="F2" s="238"/>
      <c r="G2" s="31"/>
      <c r="H2" s="31"/>
      <c r="I2" s="31"/>
      <c r="J2" s="31"/>
      <c r="K2" s="31"/>
    </row>
    <row r="3" ht="16.5" thickBot="1"/>
    <row r="4" spans="2:6" ht="15.75">
      <c r="B4" s="245" t="s">
        <v>0</v>
      </c>
      <c r="C4" s="248" t="s">
        <v>218</v>
      </c>
      <c r="D4" s="240" t="s">
        <v>219</v>
      </c>
      <c r="E4" s="240"/>
      <c r="F4" s="241"/>
    </row>
    <row r="5" spans="2:6" ht="15.75">
      <c r="B5" s="246"/>
      <c r="C5" s="249"/>
      <c r="D5" s="242"/>
      <c r="E5" s="242"/>
      <c r="F5" s="243"/>
    </row>
    <row r="6" spans="2:6" ht="19.5" customHeight="1">
      <c r="B6" s="246"/>
      <c r="C6" s="249"/>
      <c r="D6" s="251">
        <v>2017</v>
      </c>
      <c r="E6" s="251">
        <v>2018</v>
      </c>
      <c r="F6" s="243" t="s">
        <v>3</v>
      </c>
    </row>
    <row r="7" spans="2:6" ht="27.75" customHeight="1" thickBot="1">
      <c r="B7" s="247"/>
      <c r="C7" s="250"/>
      <c r="D7" s="250"/>
      <c r="E7" s="250"/>
      <c r="F7" s="244"/>
    </row>
    <row r="8" spans="2:6" ht="31.5">
      <c r="B8" s="160">
        <v>1</v>
      </c>
      <c r="C8" s="161" t="s">
        <v>222</v>
      </c>
      <c r="D8" s="205"/>
      <c r="E8" s="205"/>
      <c r="F8" s="206"/>
    </row>
    <row r="9" spans="2:6" ht="15.75">
      <c r="B9" s="162" t="s">
        <v>10</v>
      </c>
      <c r="C9" s="156" t="s">
        <v>6</v>
      </c>
      <c r="D9" s="207">
        <v>69.87</v>
      </c>
      <c r="E9" s="207">
        <v>65.82</v>
      </c>
      <c r="F9" s="208">
        <f>(E9/D9)*100-100</f>
        <v>-5.796479175611864</v>
      </c>
    </row>
    <row r="10" spans="2:6" ht="15.75">
      <c r="B10" s="162" t="s">
        <v>11</v>
      </c>
      <c r="C10" s="156" t="s">
        <v>7</v>
      </c>
      <c r="D10" s="209">
        <v>0</v>
      </c>
      <c r="E10" s="209">
        <v>0</v>
      </c>
      <c r="F10" s="210" t="s">
        <v>158</v>
      </c>
    </row>
    <row r="11" spans="2:6" ht="31.5">
      <c r="B11" s="158">
        <v>2</v>
      </c>
      <c r="C11" s="155" t="s">
        <v>220</v>
      </c>
      <c r="D11" s="211"/>
      <c r="E11" s="211"/>
      <c r="F11" s="212"/>
    </row>
    <row r="12" spans="2:6" ht="15.75">
      <c r="B12" s="162" t="s">
        <v>14</v>
      </c>
      <c r="C12" s="156" t="s">
        <v>6</v>
      </c>
      <c r="D12" s="207">
        <v>0</v>
      </c>
      <c r="E12" s="207">
        <v>0</v>
      </c>
      <c r="F12" s="208">
        <v>0</v>
      </c>
    </row>
    <row r="13" spans="2:6" ht="15.75">
      <c r="B13" s="162" t="s">
        <v>15</v>
      </c>
      <c r="C13" s="156" t="s">
        <v>7</v>
      </c>
      <c r="D13" s="207">
        <v>0</v>
      </c>
      <c r="E13" s="207">
        <v>0</v>
      </c>
      <c r="F13" s="208">
        <v>0</v>
      </c>
    </row>
    <row r="14" spans="2:6" ht="31.5">
      <c r="B14" s="158">
        <v>3</v>
      </c>
      <c r="C14" s="155" t="s">
        <v>221</v>
      </c>
      <c r="D14" s="207"/>
      <c r="E14" s="207"/>
      <c r="F14" s="208"/>
    </row>
    <row r="15" spans="2:6" ht="15.75">
      <c r="B15" s="163" t="s">
        <v>47</v>
      </c>
      <c r="C15" s="157" t="s">
        <v>6</v>
      </c>
      <c r="D15" s="213">
        <v>73.7</v>
      </c>
      <c r="E15" s="213">
        <v>70.1</v>
      </c>
      <c r="F15" s="214">
        <f>(E15/D15)*100-100</f>
        <v>-4.884667571234743</v>
      </c>
    </row>
    <row r="16" spans="2:6" ht="16.5" thickBot="1">
      <c r="B16" s="164" t="s">
        <v>48</v>
      </c>
      <c r="C16" s="159" t="s">
        <v>7</v>
      </c>
      <c r="D16" s="215">
        <v>88.09</v>
      </c>
      <c r="E16" s="215">
        <v>83.8</v>
      </c>
      <c r="F16" s="216">
        <f>(E16/D16)*100-100</f>
        <v>-4.870019298444788</v>
      </c>
    </row>
  </sheetData>
  <sheetProtection/>
  <mergeCells count="7">
    <mergeCell ref="B2:F2"/>
    <mergeCell ref="D4:F5"/>
    <mergeCell ref="F6:F7"/>
    <mergeCell ref="B4:B7"/>
    <mergeCell ref="C4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9"/>
  <sheetViews>
    <sheetView view="pageBreakPreview" zoomScaleSheetLayoutView="100" zoomScalePageLayoutView="0" workbookViewId="0" topLeftCell="A15">
      <selection activeCell="D24" sqref="D24"/>
    </sheetView>
  </sheetViews>
  <sheetFormatPr defaultColWidth="9.00390625" defaultRowHeight="15.75"/>
  <cols>
    <col min="2" max="2" width="39.00390625" style="0" customWidth="1"/>
    <col min="3" max="4" width="9.375" style="0" customWidth="1"/>
    <col min="5" max="5" width="12.125" style="0" customWidth="1"/>
    <col min="6" max="6" width="9.375" style="0" customWidth="1"/>
    <col min="7" max="9" width="9.25390625" style="0" customWidth="1"/>
  </cols>
  <sheetData>
    <row r="3" spans="1:5" ht="55.5" customHeight="1">
      <c r="A3" s="239" t="s">
        <v>183</v>
      </c>
      <c r="B3" s="239"/>
      <c r="C3" s="239"/>
      <c r="D3" s="239"/>
      <c r="E3" s="239"/>
    </row>
    <row r="4" spans="1:5" ht="18" customHeight="1" thickBot="1">
      <c r="A4" s="52"/>
      <c r="B4" s="52"/>
      <c r="C4" s="52"/>
      <c r="D4" s="52"/>
      <c r="E4" s="52"/>
    </row>
    <row r="5" spans="1:5" ht="15.75">
      <c r="A5" s="253" t="s">
        <v>0</v>
      </c>
      <c r="B5" s="255" t="s">
        <v>1</v>
      </c>
      <c r="C5" s="255" t="s">
        <v>2</v>
      </c>
      <c r="D5" s="255"/>
      <c r="E5" s="257"/>
    </row>
    <row r="6" spans="1:5" ht="47.25">
      <c r="A6" s="254"/>
      <c r="B6" s="256"/>
      <c r="C6" s="39">
        <v>2017</v>
      </c>
      <c r="D6" s="39">
        <v>2018</v>
      </c>
      <c r="E6" s="45" t="s">
        <v>3</v>
      </c>
    </row>
    <row r="7" spans="1:9" ht="15.75">
      <c r="A7" s="46">
        <v>1</v>
      </c>
      <c r="B7" s="38">
        <v>2</v>
      </c>
      <c r="C7" s="38">
        <v>3</v>
      </c>
      <c r="D7" s="38">
        <v>4</v>
      </c>
      <c r="E7" s="45">
        <v>5</v>
      </c>
      <c r="F7" s="13"/>
      <c r="G7" s="13"/>
      <c r="H7" s="13"/>
      <c r="I7" s="13"/>
    </row>
    <row r="8" spans="1:9" ht="47.25">
      <c r="A8" s="47">
        <v>1</v>
      </c>
      <c r="B8" s="14" t="s">
        <v>150</v>
      </c>
      <c r="C8" s="98">
        <v>0</v>
      </c>
      <c r="D8" s="98">
        <v>0</v>
      </c>
      <c r="E8" s="97">
        <v>0</v>
      </c>
      <c r="F8" s="33"/>
      <c r="G8" s="33"/>
      <c r="H8" s="33"/>
      <c r="I8" s="15"/>
    </row>
    <row r="9" spans="1:9" ht="15.75">
      <c r="A9" s="48" t="s">
        <v>10</v>
      </c>
      <c r="B9" s="16" t="s">
        <v>4</v>
      </c>
      <c r="C9" s="99"/>
      <c r="D9" s="99"/>
      <c r="E9" s="66"/>
      <c r="F9" s="34"/>
      <c r="G9" s="35"/>
      <c r="H9" s="34"/>
      <c r="I9" s="17"/>
    </row>
    <row r="10" spans="1:9" ht="15.75">
      <c r="A10" s="48" t="s">
        <v>11</v>
      </c>
      <c r="B10" s="16" t="s">
        <v>5</v>
      </c>
      <c r="C10" s="99"/>
      <c r="D10" s="99"/>
      <c r="E10" s="66"/>
      <c r="F10" s="34"/>
      <c r="G10" s="35"/>
      <c r="H10" s="34"/>
      <c r="I10" s="17"/>
    </row>
    <row r="11" spans="1:9" ht="15.75">
      <c r="A11" s="48" t="s">
        <v>12</v>
      </c>
      <c r="B11" s="16" t="s">
        <v>6</v>
      </c>
      <c r="C11" s="98">
        <v>0</v>
      </c>
      <c r="D11" s="98">
        <v>0</v>
      </c>
      <c r="E11" s="66"/>
      <c r="F11" s="34"/>
      <c r="G11" s="35"/>
      <c r="H11" s="34"/>
      <c r="I11" s="17"/>
    </row>
    <row r="12" spans="1:42" ht="15.75">
      <c r="A12" s="48" t="s">
        <v>13</v>
      </c>
      <c r="B12" s="16" t="s">
        <v>7</v>
      </c>
      <c r="C12" s="98"/>
      <c r="D12" s="98"/>
      <c r="E12" s="66"/>
      <c r="F12" s="34"/>
      <c r="G12" s="35"/>
      <c r="H12" s="34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31.5">
      <c r="A13" s="48">
        <v>2</v>
      </c>
      <c r="B13" s="14" t="s">
        <v>151</v>
      </c>
      <c r="C13" s="98">
        <v>0</v>
      </c>
      <c r="D13" s="98">
        <v>0</v>
      </c>
      <c r="E13" s="97">
        <v>0</v>
      </c>
      <c r="F13" s="34"/>
      <c r="G13" s="35"/>
      <c r="H13" s="34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15.75">
      <c r="A14" s="48" t="s">
        <v>14</v>
      </c>
      <c r="B14" s="16" t="s">
        <v>4</v>
      </c>
      <c r="C14" s="99"/>
      <c r="D14" s="99"/>
      <c r="E14" s="66"/>
      <c r="F14" s="34"/>
      <c r="G14" s="35"/>
      <c r="H14" s="34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15.75">
      <c r="A15" s="48" t="s">
        <v>15</v>
      </c>
      <c r="B15" s="16" t="s">
        <v>5</v>
      </c>
      <c r="C15" s="99"/>
      <c r="D15" s="99"/>
      <c r="E15" s="66"/>
      <c r="F15" s="34"/>
      <c r="G15" s="35"/>
      <c r="H15" s="34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.75">
      <c r="A16" s="48" t="s">
        <v>16</v>
      </c>
      <c r="B16" s="16" t="s">
        <v>6</v>
      </c>
      <c r="C16" s="98">
        <v>0</v>
      </c>
      <c r="D16" s="98">
        <v>0</v>
      </c>
      <c r="E16" s="66"/>
      <c r="F16" s="33"/>
      <c r="G16" s="36"/>
      <c r="H16" s="33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15.75">
      <c r="A17" s="48" t="s">
        <v>46</v>
      </c>
      <c r="B17" s="16" t="s">
        <v>7</v>
      </c>
      <c r="C17" s="98"/>
      <c r="D17" s="98"/>
      <c r="E17" s="66"/>
      <c r="F17" s="33"/>
      <c r="G17" s="36"/>
      <c r="H17" s="33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26">
      <c r="A18" s="49">
        <v>3</v>
      </c>
      <c r="B18" s="14" t="s">
        <v>142</v>
      </c>
      <c r="C18" s="99" t="s">
        <v>158</v>
      </c>
      <c r="D18" s="189">
        <v>0</v>
      </c>
      <c r="E18" s="97" t="s">
        <v>158</v>
      </c>
      <c r="F18" s="34"/>
      <c r="G18" s="35"/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5.75">
      <c r="A19" s="49" t="s">
        <v>47</v>
      </c>
      <c r="B19" s="16" t="s">
        <v>4</v>
      </c>
      <c r="C19" s="99" t="s">
        <v>158</v>
      </c>
      <c r="D19" s="99" t="s">
        <v>158</v>
      </c>
      <c r="E19" s="66" t="s">
        <v>158</v>
      </c>
      <c r="F19" s="34"/>
      <c r="G19" s="35"/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5.75">
      <c r="A20" s="49" t="s">
        <v>48</v>
      </c>
      <c r="B20" s="16" t="s">
        <v>5</v>
      </c>
      <c r="C20" s="99" t="s">
        <v>158</v>
      </c>
      <c r="D20" s="99" t="s">
        <v>158</v>
      </c>
      <c r="E20" s="66" t="s">
        <v>158</v>
      </c>
      <c r="F20" s="34"/>
      <c r="G20" s="35"/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ht="15.75">
      <c r="A21" s="49" t="s">
        <v>49</v>
      </c>
      <c r="B21" s="16" t="s">
        <v>6</v>
      </c>
      <c r="C21" s="98" t="s">
        <v>158</v>
      </c>
      <c r="D21" s="98" t="s">
        <v>158</v>
      </c>
      <c r="E21" s="97" t="s">
        <v>158</v>
      </c>
      <c r="F21" s="33"/>
      <c r="G21" s="36"/>
      <c r="H21" s="3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ht="15.75">
      <c r="A22" s="49" t="s">
        <v>50</v>
      </c>
      <c r="B22" s="16" t="s">
        <v>7</v>
      </c>
      <c r="C22" s="190" t="s">
        <v>158</v>
      </c>
      <c r="D22" s="98" t="s">
        <v>158</v>
      </c>
      <c r="E22" s="97" t="s">
        <v>158</v>
      </c>
      <c r="F22" s="33"/>
      <c r="G22" s="36"/>
      <c r="H22" s="33"/>
      <c r="I22" s="18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18"/>
      <c r="AP22" s="18"/>
    </row>
    <row r="23" spans="1:42" ht="110.25">
      <c r="A23" s="49">
        <v>4</v>
      </c>
      <c r="B23" s="14" t="s">
        <v>143</v>
      </c>
      <c r="C23" s="99" t="s">
        <v>158</v>
      </c>
      <c r="D23" s="99">
        <v>0</v>
      </c>
      <c r="E23" s="96" t="s">
        <v>158</v>
      </c>
      <c r="F23" s="34"/>
      <c r="G23" s="35"/>
      <c r="H23" s="34"/>
      <c r="I23" s="18"/>
      <c r="J23" s="252"/>
      <c r="K23" s="252"/>
      <c r="L23" s="252"/>
      <c r="M23" s="25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8"/>
      <c r="AP23" s="18"/>
    </row>
    <row r="24" spans="1:42" ht="15.75">
      <c r="A24" s="49" t="s">
        <v>51</v>
      </c>
      <c r="B24" s="16" t="s">
        <v>4</v>
      </c>
      <c r="C24" s="99" t="s">
        <v>158</v>
      </c>
      <c r="D24" s="99" t="s">
        <v>158</v>
      </c>
      <c r="E24" s="66" t="s">
        <v>158</v>
      </c>
      <c r="F24" s="34"/>
      <c r="G24" s="35"/>
      <c r="H24" s="34"/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8"/>
      <c r="AP24" s="18"/>
    </row>
    <row r="25" spans="1:42" ht="15.75">
      <c r="A25" s="49" t="s">
        <v>52</v>
      </c>
      <c r="B25" s="16" t="s">
        <v>5</v>
      </c>
      <c r="C25" s="99" t="s">
        <v>158</v>
      </c>
      <c r="D25" s="99" t="s">
        <v>158</v>
      </c>
      <c r="E25" s="66" t="s">
        <v>158</v>
      </c>
      <c r="F25" s="34"/>
      <c r="G25" s="35"/>
      <c r="H25" s="34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8"/>
      <c r="AP25" s="18"/>
    </row>
    <row r="26" spans="1:42" ht="15.75">
      <c r="A26" s="49" t="s">
        <v>53</v>
      </c>
      <c r="B26" s="16" t="s">
        <v>6</v>
      </c>
      <c r="C26" s="98" t="s">
        <v>158</v>
      </c>
      <c r="D26" s="98" t="s">
        <v>158</v>
      </c>
      <c r="E26" s="96" t="s">
        <v>158</v>
      </c>
      <c r="F26" s="33"/>
      <c r="G26" s="36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5.75">
      <c r="A27" s="49" t="s">
        <v>54</v>
      </c>
      <c r="B27" s="16" t="s">
        <v>7</v>
      </c>
      <c r="C27" s="190" t="s">
        <v>158</v>
      </c>
      <c r="D27" s="98" t="s">
        <v>158</v>
      </c>
      <c r="E27" s="96" t="s">
        <v>158</v>
      </c>
      <c r="F27" s="33"/>
      <c r="G27" s="36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63">
      <c r="A28" s="49">
        <v>5</v>
      </c>
      <c r="B28" s="14" t="s">
        <v>8</v>
      </c>
      <c r="C28" s="99">
        <v>0</v>
      </c>
      <c r="D28" s="99">
        <v>0</v>
      </c>
      <c r="E28" s="66" t="s">
        <v>158</v>
      </c>
      <c r="F28" s="34"/>
      <c r="G28" s="3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8" ht="79.5" thickBot="1">
      <c r="A29" s="50" t="s">
        <v>55</v>
      </c>
      <c r="B29" s="51" t="s">
        <v>9</v>
      </c>
      <c r="C29" s="100">
        <v>0</v>
      </c>
      <c r="D29" s="100">
        <v>0</v>
      </c>
      <c r="E29" s="66" t="s">
        <v>158</v>
      </c>
      <c r="F29" s="34"/>
      <c r="G29" s="53"/>
      <c r="H29" s="34"/>
    </row>
  </sheetData>
  <sheetProtection/>
  <mergeCells count="14">
    <mergeCell ref="AF22:AI22"/>
    <mergeCell ref="AJ22:AL22"/>
    <mergeCell ref="AM22:AN22"/>
    <mergeCell ref="K22:K23"/>
    <mergeCell ref="L22:L23"/>
    <mergeCell ref="M22:M23"/>
    <mergeCell ref="N22:R22"/>
    <mergeCell ref="S22:X22"/>
    <mergeCell ref="J22:J23"/>
    <mergeCell ref="A5:A6"/>
    <mergeCell ref="B5:B6"/>
    <mergeCell ref="C5:E5"/>
    <mergeCell ref="A3:E3"/>
    <mergeCell ref="Y22:AE22"/>
  </mergeCells>
  <printOptions/>
  <pageMargins left="0.87" right="0.35433070866141736" top="0.5118110236220472" bottom="0.3937007874015748" header="0.39" footer="0.31496062992125984"/>
  <pageSetup fitToHeight="1" fitToWidth="1"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view="pageBreakPreview" zoomScale="80" zoomScaleSheetLayoutView="80" zoomScalePageLayoutView="0" workbookViewId="0" topLeftCell="A1">
      <selection activeCell="T18" sqref="T18"/>
    </sheetView>
  </sheetViews>
  <sheetFormatPr defaultColWidth="9.00390625" defaultRowHeight="15.75"/>
  <cols>
    <col min="2" max="2" width="29.00390625" style="0" customWidth="1"/>
    <col min="3" max="10" width="6.50390625" style="0" customWidth="1"/>
    <col min="11" max="14" width="7.875" style="0" customWidth="1"/>
    <col min="15" max="18" width="7.75390625" style="0" customWidth="1"/>
    <col min="19" max="19" width="32.625" style="0" customWidth="1"/>
    <col min="20" max="20" width="32.125" style="0" customWidth="1"/>
  </cols>
  <sheetData>
    <row r="2" spans="1:20" ht="15.75">
      <c r="A2" s="258" t="s">
        <v>184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ht="16.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40.25" customHeight="1">
      <c r="A4" s="263" t="s">
        <v>0</v>
      </c>
      <c r="B4" s="259" t="s">
        <v>56</v>
      </c>
      <c r="C4" s="259" t="s">
        <v>144</v>
      </c>
      <c r="D4" s="259"/>
      <c r="E4" s="259"/>
      <c r="F4" s="259"/>
      <c r="G4" s="259" t="s">
        <v>145</v>
      </c>
      <c r="H4" s="259"/>
      <c r="I4" s="259"/>
      <c r="J4" s="259"/>
      <c r="K4" s="259" t="s">
        <v>148</v>
      </c>
      <c r="L4" s="259"/>
      <c r="M4" s="259"/>
      <c r="N4" s="259"/>
      <c r="O4" s="259" t="s">
        <v>149</v>
      </c>
      <c r="P4" s="259"/>
      <c r="Q4" s="259"/>
      <c r="R4" s="259"/>
      <c r="S4" s="259" t="s">
        <v>57</v>
      </c>
      <c r="T4" s="261" t="s">
        <v>58</v>
      </c>
    </row>
    <row r="5" spans="1:20" ht="15.75">
      <c r="A5" s="264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2"/>
    </row>
    <row r="6" spans="1:20" ht="15.75">
      <c r="A6" s="264"/>
      <c r="B6" s="260"/>
      <c r="C6" s="10" t="s">
        <v>59</v>
      </c>
      <c r="D6" s="10" t="s">
        <v>60</v>
      </c>
      <c r="E6" s="10" t="s">
        <v>61</v>
      </c>
      <c r="F6" s="10" t="s">
        <v>62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59</v>
      </c>
      <c r="L6" s="10" t="s">
        <v>60</v>
      </c>
      <c r="M6" s="10" t="s">
        <v>61</v>
      </c>
      <c r="N6" s="10" t="s">
        <v>62</v>
      </c>
      <c r="O6" s="10" t="s">
        <v>59</v>
      </c>
      <c r="P6" s="10" t="s">
        <v>60</v>
      </c>
      <c r="Q6" s="10" t="s">
        <v>61</v>
      </c>
      <c r="R6" s="10" t="s">
        <v>62</v>
      </c>
      <c r="S6" s="260"/>
      <c r="T6" s="262"/>
    </row>
    <row r="7" spans="1:20" ht="15.75">
      <c r="A7" s="56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57">
        <v>20</v>
      </c>
    </row>
    <row r="8" spans="1:20" ht="15.75">
      <c r="A8" s="32">
        <v>1</v>
      </c>
      <c r="B8" s="54" t="s">
        <v>251</v>
      </c>
      <c r="C8" s="165" t="s">
        <v>158</v>
      </c>
      <c r="D8" s="165" t="s">
        <v>158</v>
      </c>
      <c r="E8" s="166" t="s">
        <v>158</v>
      </c>
      <c r="F8" s="166" t="s">
        <v>158</v>
      </c>
      <c r="G8" s="166" t="s">
        <v>158</v>
      </c>
      <c r="H8" s="166" t="s">
        <v>158</v>
      </c>
      <c r="I8" s="166" t="s">
        <v>158</v>
      </c>
      <c r="J8" s="166" t="s">
        <v>158</v>
      </c>
      <c r="K8" s="166" t="s">
        <v>158</v>
      </c>
      <c r="L8" s="166" t="s">
        <v>158</v>
      </c>
      <c r="M8" s="185" t="str">
        <f>'п.2.1'!D21</f>
        <v>-</v>
      </c>
      <c r="N8" s="185" t="str">
        <f>'п.2.1'!D22</f>
        <v>-</v>
      </c>
      <c r="O8" s="185" t="s">
        <v>158</v>
      </c>
      <c r="P8" s="185" t="s">
        <v>158</v>
      </c>
      <c r="Q8" s="185" t="str">
        <f>'п.2.1'!D26</f>
        <v>-</v>
      </c>
      <c r="R8" s="185" t="str">
        <f>'п.2.1'!D27</f>
        <v>-</v>
      </c>
      <c r="S8" s="165">
        <v>0</v>
      </c>
      <c r="T8" s="218" t="s">
        <v>265</v>
      </c>
    </row>
    <row r="9" spans="1:20" ht="16.5" thickBot="1">
      <c r="A9" s="42"/>
      <c r="B9" s="43" t="s">
        <v>63</v>
      </c>
      <c r="C9" s="167" t="str">
        <f>C8</f>
        <v>-</v>
      </c>
      <c r="D9" s="167" t="str">
        <f aca="true" t="shared" si="0" ref="D9:S9">D8</f>
        <v>-</v>
      </c>
      <c r="E9" s="168" t="s">
        <v>158</v>
      </c>
      <c r="F9" s="168" t="str">
        <f t="shared" si="0"/>
        <v>-</v>
      </c>
      <c r="G9" s="167" t="str">
        <f t="shared" si="0"/>
        <v>-</v>
      </c>
      <c r="H9" s="167" t="str">
        <f t="shared" si="0"/>
        <v>-</v>
      </c>
      <c r="I9" s="168" t="s">
        <v>158</v>
      </c>
      <c r="J9" s="168" t="str">
        <f t="shared" si="0"/>
        <v>-</v>
      </c>
      <c r="K9" s="167" t="str">
        <f t="shared" si="0"/>
        <v>-</v>
      </c>
      <c r="L9" s="167" t="str">
        <f t="shared" si="0"/>
        <v>-</v>
      </c>
      <c r="M9" s="167" t="str">
        <f t="shared" si="0"/>
        <v>-</v>
      </c>
      <c r="N9" s="167" t="str">
        <f t="shared" si="0"/>
        <v>-</v>
      </c>
      <c r="O9" s="167" t="str">
        <f t="shared" si="0"/>
        <v>-</v>
      </c>
      <c r="P9" s="167" t="str">
        <f t="shared" si="0"/>
        <v>-</v>
      </c>
      <c r="Q9" s="167" t="str">
        <f t="shared" si="0"/>
        <v>-</v>
      </c>
      <c r="R9" s="167" t="str">
        <f t="shared" si="0"/>
        <v>-</v>
      </c>
      <c r="S9" s="167">
        <f t="shared" si="0"/>
        <v>0</v>
      </c>
      <c r="T9" s="101"/>
    </row>
    <row r="13" ht="15.75">
      <c r="F13" s="23"/>
    </row>
    <row r="14" ht="15.75">
      <c r="F14" s="23"/>
    </row>
  </sheetData>
  <sheetProtection/>
  <mergeCells count="9">
    <mergeCell ref="A2:T2"/>
    <mergeCell ref="S4:S6"/>
    <mergeCell ref="T4:T6"/>
    <mergeCell ref="A4:A6"/>
    <mergeCell ref="B4:B6"/>
    <mergeCell ref="C4:F5"/>
    <mergeCell ref="G4:J5"/>
    <mergeCell ref="K4:N5"/>
    <mergeCell ref="O4:R5"/>
  </mergeCells>
  <printOptions/>
  <pageMargins left="0.41" right="0.32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5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37" t="s">
        <v>177</v>
      </c>
      <c r="B3" s="23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6.5" thickBot="1"/>
    <row r="5" spans="1:2" ht="16.5" thickBot="1">
      <c r="A5" s="173" t="s">
        <v>166</v>
      </c>
      <c r="B5" s="174" t="s">
        <v>167</v>
      </c>
    </row>
    <row r="6" spans="1:2" ht="21.75" customHeight="1">
      <c r="A6" s="171" t="s">
        <v>243</v>
      </c>
      <c r="B6" s="219" t="s">
        <v>266</v>
      </c>
    </row>
    <row r="7" spans="1:2" ht="32.25" customHeight="1">
      <c r="A7" s="171" t="s">
        <v>244</v>
      </c>
      <c r="B7" s="219" t="s">
        <v>266</v>
      </c>
    </row>
    <row r="8" spans="1:2" ht="18.75" customHeight="1">
      <c r="A8" s="171" t="s">
        <v>245</v>
      </c>
      <c r="B8" s="219" t="s">
        <v>266</v>
      </c>
    </row>
    <row r="9" spans="1:2" ht="35.25" customHeight="1" thickBot="1">
      <c r="A9" s="172" t="s">
        <v>246</v>
      </c>
      <c r="B9" s="219" t="s">
        <v>266</v>
      </c>
    </row>
    <row r="10" spans="1:2" ht="35.25" customHeight="1">
      <c r="A10" s="169"/>
      <c r="B10" s="170"/>
    </row>
    <row r="11" spans="1:2" ht="35.25" customHeight="1">
      <c r="A11" s="169"/>
      <c r="B11" s="170"/>
    </row>
    <row r="12" spans="1:2" ht="38.25" customHeight="1">
      <c r="A12" s="59"/>
      <c r="B12" s="58"/>
    </row>
    <row r="13" spans="1:2" ht="51" customHeight="1">
      <c r="A13" s="238" t="s">
        <v>178</v>
      </c>
      <c r="B13" s="238"/>
    </row>
    <row r="14" spans="1:2" ht="18.75">
      <c r="A14" s="71"/>
      <c r="B14" s="18"/>
    </row>
    <row r="15" spans="1:2" ht="15.75">
      <c r="A15" s="265" t="s">
        <v>223</v>
      </c>
      <c r="B15" s="265"/>
    </row>
  </sheetData>
  <sheetProtection/>
  <mergeCells count="3">
    <mergeCell ref="A3:B3"/>
    <mergeCell ref="A13:B13"/>
    <mergeCell ref="A15:B15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E13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5.75"/>
  <cols>
    <col min="1" max="1" width="18.375" style="0" customWidth="1"/>
    <col min="2" max="2" width="23.75390625" style="0" customWidth="1"/>
    <col min="3" max="3" width="20.625" style="0" customWidth="1"/>
    <col min="4" max="4" width="16.125" style="0" customWidth="1"/>
    <col min="5" max="5" width="35.625" style="0" customWidth="1"/>
  </cols>
  <sheetData>
    <row r="3" spans="1:5" ht="97.5" customHeight="1">
      <c r="A3" s="237" t="s">
        <v>173</v>
      </c>
      <c r="B3" s="237"/>
      <c r="C3" s="237"/>
      <c r="D3" s="237"/>
      <c r="E3" s="237"/>
    </row>
    <row r="5" ht="16.5" thickBot="1"/>
    <row r="6" spans="1:5" ht="105.75" thickBot="1">
      <c r="A6" s="200"/>
      <c r="B6" s="200" t="s">
        <v>224</v>
      </c>
      <c r="C6" s="200" t="s">
        <v>227</v>
      </c>
      <c r="D6" s="200" t="s">
        <v>225</v>
      </c>
      <c r="E6" s="200" t="s">
        <v>226</v>
      </c>
    </row>
    <row r="7" spans="1:5" ht="15.75">
      <c r="A7" s="266" t="s">
        <v>264</v>
      </c>
      <c r="B7" s="201">
        <v>0</v>
      </c>
      <c r="C7" s="201">
        <v>0</v>
      </c>
      <c r="D7" s="201">
        <v>0</v>
      </c>
      <c r="E7" s="201" t="s">
        <v>247</v>
      </c>
    </row>
    <row r="8" spans="1:5" ht="16.5" thickBot="1">
      <c r="A8" s="267"/>
      <c r="B8" s="202">
        <v>36.085</v>
      </c>
      <c r="C8" s="202">
        <v>27.029</v>
      </c>
      <c r="D8" s="202">
        <f>B8*0.9-C8</f>
        <v>5.447500000000002</v>
      </c>
      <c r="E8" s="202" t="s">
        <v>62</v>
      </c>
    </row>
    <row r="10" ht="15.75">
      <c r="A10" t="s">
        <v>259</v>
      </c>
    </row>
    <row r="12" ht="15.75">
      <c r="E12" t="s">
        <v>248</v>
      </c>
    </row>
    <row r="13" ht="15.75">
      <c r="D13" t="s">
        <v>260</v>
      </c>
    </row>
  </sheetData>
  <sheetProtection/>
  <mergeCells count="2">
    <mergeCell ref="A3:E3"/>
    <mergeCell ref="A7:A8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2019-03-01T06:37:58Z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